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9c71776b23123b/Para Live do dia 17 ago 2021/"/>
    </mc:Choice>
  </mc:AlternateContent>
  <xr:revisionPtr revIDLastSave="0" documentId="14_{EB81035C-BAF3-442B-95C6-472092865A3B}" xr6:coauthVersionLast="47" xr6:coauthVersionMax="47" xr10:uidLastSave="{00000000-0000-0000-0000-000000000000}"/>
  <bookViews>
    <workbookView xWindow="-120" yWindow="-120" windowWidth="20730" windowHeight="11160" xr2:uid="{1820E0E3-BC75-4397-BB8F-0269C1C44CEA}"/>
  </bookViews>
  <sheets>
    <sheet name="SOBREPOSIÇAO" sheetId="38" r:id="rId1"/>
    <sheet name="TOTALIZADO" sheetId="1" r:id="rId2"/>
    <sheet name="TRT1" sheetId="2" r:id="rId3"/>
    <sheet name="TRT2" sheetId="3" r:id="rId4"/>
    <sheet name="TRT3" sheetId="4" r:id="rId5"/>
    <sheet name="TRT4" sheetId="5" r:id="rId6"/>
    <sheet name="TRT5" sheetId="6" r:id="rId7"/>
    <sheet name="TRT6" sheetId="7" r:id="rId8"/>
    <sheet name="TRT7" sheetId="8" r:id="rId9"/>
    <sheet name="TRT8" sheetId="9" r:id="rId10"/>
    <sheet name="TRT9" sheetId="10" r:id="rId11"/>
    <sheet name="TRT10" sheetId="11" r:id="rId12"/>
    <sheet name="TRT11" sheetId="12" r:id="rId13"/>
    <sheet name="TRT12" sheetId="13" r:id="rId14"/>
    <sheet name="TRT13" sheetId="14" r:id="rId15"/>
    <sheet name="TRT14" sheetId="15" r:id="rId16"/>
    <sheet name="TRT15" sheetId="16" r:id="rId17"/>
    <sheet name="TRT16" sheetId="17" r:id="rId18"/>
    <sheet name="TRT17" sheetId="18" r:id="rId19"/>
    <sheet name="TRT18" sheetId="19" r:id="rId20"/>
    <sheet name="TRT19" sheetId="20" r:id="rId21"/>
    <sheet name="TRT20" sheetId="21" r:id="rId22"/>
    <sheet name="TRT 21" sheetId="26" r:id="rId23"/>
    <sheet name="TRT 22" sheetId="27" r:id="rId24"/>
    <sheet name="TRT 23" sheetId="30" r:id="rId25"/>
    <sheet name="TRT 24" sheetId="31" r:id="rId26"/>
    <sheet name="Planilha7" sheetId="32" r:id="rId27"/>
    <sheet name="Planilha8" sheetId="33" r:id="rId28"/>
    <sheet name="Planilha9" sheetId="34" r:id="rId29"/>
    <sheet name="Planilha10" sheetId="35" r:id="rId30"/>
    <sheet name="Planilha11" sheetId="36" r:id="rId31"/>
    <sheet name="Planilha12" sheetId="37" r:id="rId32"/>
    <sheet name="Planilha3" sheetId="28" r:id="rId33"/>
    <sheet name="Planilha4" sheetId="29" r:id="rId34"/>
    <sheet name="TRT21" sheetId="22" r:id="rId35"/>
    <sheet name="TRT22" sheetId="23" r:id="rId36"/>
    <sheet name="TRT23" sheetId="24" r:id="rId37"/>
    <sheet name="TRT24" sheetId="25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5" i="38" l="1"/>
  <c r="N134" i="38"/>
  <c r="N133" i="38"/>
  <c r="I132" i="38"/>
  <c r="I131" i="38"/>
  <c r="I130" i="38"/>
  <c r="I129" i="38"/>
  <c r="I128" i="38"/>
  <c r="I127" i="38"/>
  <c r="I126" i="38"/>
  <c r="I125" i="38"/>
  <c r="I124" i="38"/>
  <c r="I123" i="38"/>
  <c r="I122" i="38"/>
  <c r="I121" i="38"/>
  <c r="I120" i="38"/>
  <c r="L132" i="38"/>
  <c r="M132" i="38" s="1"/>
  <c r="L131" i="38"/>
  <c r="L130" i="38"/>
  <c r="L129" i="38"/>
  <c r="M129" i="38" s="1"/>
  <c r="L128" i="38"/>
  <c r="M128" i="38" s="1"/>
  <c r="L127" i="38"/>
  <c r="M127" i="38" s="1"/>
  <c r="L126" i="38"/>
  <c r="M126" i="38" s="1"/>
  <c r="L125" i="38"/>
  <c r="L124" i="38"/>
  <c r="M124" i="38" s="1"/>
  <c r="L123" i="38"/>
  <c r="L122" i="38"/>
  <c r="L121" i="38"/>
  <c r="M121" i="38" s="1"/>
  <c r="L120" i="38"/>
  <c r="L112" i="38"/>
  <c r="M112" i="38" s="1"/>
  <c r="L111" i="38"/>
  <c r="M111" i="38" s="1"/>
  <c r="L110" i="38"/>
  <c r="M110" i="38" s="1"/>
  <c r="L109" i="38"/>
  <c r="M109" i="38" s="1"/>
  <c r="L108" i="38"/>
  <c r="M108" i="38" s="1"/>
  <c r="L107" i="38"/>
  <c r="M107" i="38" s="1"/>
  <c r="L106" i="38"/>
  <c r="M106" i="38" s="1"/>
  <c r="L105" i="38"/>
  <c r="M105" i="38" s="1"/>
  <c r="L104" i="38"/>
  <c r="M104" i="38" s="1"/>
  <c r="L103" i="38"/>
  <c r="M103" i="38" s="1"/>
  <c r="L102" i="38"/>
  <c r="M102" i="38" s="1"/>
  <c r="L101" i="38"/>
  <c r="M101" i="38" s="1"/>
  <c r="L100" i="38"/>
  <c r="M100" i="38" s="1"/>
  <c r="L88" i="38"/>
  <c r="L89" i="38"/>
  <c r="L90" i="38"/>
  <c r="L91" i="38"/>
  <c r="L92" i="38"/>
  <c r="B38" i="38"/>
  <c r="B21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M123" i="38" l="1"/>
  <c r="M131" i="38"/>
  <c r="M130" i="38"/>
  <c r="M122" i="38"/>
  <c r="M125" i="38"/>
  <c r="M120" i="38"/>
  <c r="J113" i="38"/>
  <c r="M92" i="38"/>
  <c r="M91" i="38"/>
  <c r="M90" i="38"/>
  <c r="M89" i="38"/>
  <c r="M88" i="38"/>
  <c r="M84" i="38"/>
  <c r="M83" i="38"/>
  <c r="M82" i="38"/>
  <c r="M81" i="38"/>
  <c r="M80" i="38"/>
  <c r="M75" i="38"/>
  <c r="L76" i="38"/>
  <c r="M76" i="38" s="1"/>
  <c r="L87" i="38"/>
  <c r="M87" i="38" s="1"/>
  <c r="L86" i="38"/>
  <c r="M86" i="38" s="1"/>
  <c r="L85" i="38"/>
  <c r="M85" i="38" s="1"/>
  <c r="L84" i="38"/>
  <c r="L83" i="38"/>
  <c r="L82" i="38"/>
  <c r="L81" i="38"/>
  <c r="L80" i="38"/>
  <c r="L79" i="38"/>
  <c r="M79" i="38" s="1"/>
  <c r="L78" i="38"/>
  <c r="M78" i="38" s="1"/>
  <c r="L77" i="38"/>
  <c r="M77" i="38" s="1"/>
  <c r="L75" i="38"/>
  <c r="I69" i="38"/>
  <c r="I68" i="38"/>
  <c r="I70" i="38"/>
  <c r="I71" i="38"/>
  <c r="B72" i="38"/>
  <c r="I28" i="38" s="1"/>
  <c r="L62" i="38"/>
  <c r="M62" i="38" s="1"/>
  <c r="L61" i="38"/>
  <c r="M61" i="38" s="1"/>
  <c r="L60" i="38"/>
  <c r="M60" i="38" s="1"/>
  <c r="L59" i="38"/>
  <c r="M59" i="38" s="1"/>
  <c r="L58" i="38"/>
  <c r="M58" i="38" s="1"/>
  <c r="M57" i="38"/>
  <c r="L57" i="38"/>
  <c r="M56" i="38"/>
  <c r="L56" i="38"/>
  <c r="M55" i="38"/>
  <c r="L55" i="38"/>
  <c r="L54" i="38"/>
  <c r="M54" i="38" s="1"/>
  <c r="L53" i="38"/>
  <c r="M53" i="38" s="1"/>
  <c r="L52" i="38"/>
  <c r="M52" i="38" s="1"/>
  <c r="L51" i="38"/>
  <c r="M51" i="38" s="1"/>
  <c r="L50" i="38"/>
  <c r="M50" i="38"/>
  <c r="L45" i="38"/>
  <c r="M45" i="38" s="1"/>
  <c r="L44" i="38"/>
  <c r="M44" i="38" s="1"/>
  <c r="L43" i="38"/>
  <c r="M43" i="38" s="1"/>
  <c r="L42" i="38"/>
  <c r="M42" i="38" s="1"/>
  <c r="L41" i="38"/>
  <c r="M41" i="38" s="1"/>
  <c r="L40" i="38"/>
  <c r="M40" i="38" s="1"/>
  <c r="M39" i="38"/>
  <c r="L39" i="38"/>
  <c r="L38" i="38"/>
  <c r="M38" i="38" s="1"/>
  <c r="L37" i="38"/>
  <c r="M37" i="38" s="1"/>
  <c r="L36" i="38"/>
  <c r="M36" i="38" s="1"/>
  <c r="L35" i="38"/>
  <c r="M35" i="38" s="1"/>
  <c r="L34" i="38"/>
  <c r="M34" i="38" s="1"/>
  <c r="L33" i="38"/>
  <c r="M33" i="38" s="1"/>
  <c r="L25" i="38"/>
  <c r="M25" i="38" s="1"/>
  <c r="L24" i="38"/>
  <c r="M24" i="38" s="1"/>
  <c r="L23" i="38"/>
  <c r="M23" i="38" s="1"/>
  <c r="L22" i="38"/>
  <c r="M22" i="38" s="1"/>
  <c r="L21" i="38"/>
  <c r="M21" i="38" s="1"/>
  <c r="M20" i="38"/>
  <c r="L20" i="38"/>
  <c r="M19" i="38"/>
  <c r="L19" i="38"/>
  <c r="L18" i="38"/>
  <c r="M18" i="38" s="1"/>
  <c r="L17" i="38"/>
  <c r="M17" i="38" s="1"/>
  <c r="L16" i="38"/>
  <c r="M16" i="38" s="1"/>
  <c r="M15" i="38"/>
  <c r="L15" i="38"/>
  <c r="L14" i="38"/>
  <c r="M14" i="38" s="1"/>
  <c r="L13" i="38"/>
  <c r="M13" i="38" s="1"/>
  <c r="M12" i="38"/>
  <c r="L12" i="38"/>
  <c r="L11" i="38"/>
  <c r="M11" i="38" s="1"/>
  <c r="L10" i="38"/>
  <c r="M10" i="38" s="1"/>
  <c r="L9" i="38"/>
  <c r="M9" i="38" s="1"/>
  <c r="M8" i="38"/>
  <c r="L8" i="38"/>
  <c r="E53" i="38"/>
  <c r="F53" i="38" s="1"/>
  <c r="E52" i="38"/>
  <c r="F52" i="38" s="1"/>
  <c r="E51" i="38"/>
  <c r="F51" i="38" s="1"/>
  <c r="E50" i="38"/>
  <c r="F50" i="38" s="1"/>
  <c r="E49" i="38"/>
  <c r="F49" i="38" s="1"/>
  <c r="E48" i="38"/>
  <c r="F48" i="38" s="1"/>
  <c r="E47" i="38"/>
  <c r="F47" i="38" s="1"/>
  <c r="E46" i="38"/>
  <c r="F46" i="38" s="1"/>
  <c r="E45" i="38"/>
  <c r="F45" i="38" s="1"/>
  <c r="E44" i="38"/>
  <c r="F44" i="38" s="1"/>
  <c r="E43" i="38"/>
  <c r="F43" i="38" s="1"/>
  <c r="E42" i="38"/>
  <c r="F42" i="38" s="1"/>
  <c r="E41" i="38"/>
  <c r="F41" i="38" s="1"/>
  <c r="E69" i="38"/>
  <c r="F69" i="38" s="1"/>
  <c r="E68" i="38"/>
  <c r="F68" i="38" s="1"/>
  <c r="E67" i="38"/>
  <c r="F67" i="38" s="1"/>
  <c r="E66" i="38"/>
  <c r="F66" i="38" s="1"/>
  <c r="E65" i="38"/>
  <c r="F65" i="38" s="1"/>
  <c r="E64" i="38"/>
  <c r="F64" i="38" s="1"/>
  <c r="E63" i="38"/>
  <c r="F63" i="38" s="1"/>
  <c r="E62" i="38"/>
  <c r="F62" i="38" s="1"/>
  <c r="E61" i="38"/>
  <c r="F61" i="38" s="1"/>
  <c r="E60" i="38"/>
  <c r="F60" i="38" s="1"/>
  <c r="E59" i="38"/>
  <c r="F59" i="38" s="1"/>
  <c r="E58" i="38"/>
  <c r="F58" i="38" s="1"/>
  <c r="E57" i="38"/>
  <c r="F57" i="38" s="1"/>
  <c r="E36" i="38"/>
  <c r="F36" i="38" s="1"/>
  <c r="E35" i="38"/>
  <c r="F35" i="38" s="1"/>
  <c r="E34" i="38"/>
  <c r="F34" i="38" s="1"/>
  <c r="E33" i="38"/>
  <c r="F33" i="38" s="1"/>
  <c r="E32" i="38"/>
  <c r="F32" i="38" s="1"/>
  <c r="E31" i="38"/>
  <c r="F31" i="38" s="1"/>
  <c r="E30" i="38"/>
  <c r="F30" i="38" s="1"/>
  <c r="E29" i="38"/>
  <c r="F29" i="38" s="1"/>
  <c r="E28" i="38"/>
  <c r="F28" i="38" s="1"/>
  <c r="E27" i="38"/>
  <c r="F27" i="38" s="1"/>
  <c r="E26" i="38"/>
  <c r="F26" i="38" s="1"/>
  <c r="E25" i="38"/>
  <c r="F25" i="38" s="1"/>
  <c r="E24" i="38"/>
  <c r="F24" i="38" s="1"/>
  <c r="E19" i="38"/>
  <c r="F19" i="38" s="1"/>
  <c r="E18" i="38"/>
  <c r="F18" i="38" s="1"/>
  <c r="E17" i="38"/>
  <c r="F17" i="38" s="1"/>
  <c r="E16" i="38"/>
  <c r="F16" i="38" s="1"/>
  <c r="E15" i="38"/>
  <c r="E14" i="38"/>
  <c r="F14" i="38" s="1"/>
  <c r="E13" i="38"/>
  <c r="F13" i="38" s="1"/>
  <c r="E12" i="38"/>
  <c r="F12" i="38" s="1"/>
  <c r="E11" i="38"/>
  <c r="F11" i="38" s="1"/>
  <c r="E10" i="38"/>
  <c r="F10" i="38" s="1"/>
  <c r="E9" i="38"/>
  <c r="F9" i="38" s="1"/>
  <c r="E8" i="38"/>
  <c r="F8" i="38" s="1"/>
  <c r="E7" i="38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W55" i="1"/>
  <c r="T55" i="1"/>
  <c r="P55" i="1"/>
  <c r="Z32" i="1"/>
  <c r="Y32" i="1"/>
  <c r="X32" i="1"/>
  <c r="V32" i="1"/>
  <c r="U32" i="1"/>
  <c r="S32" i="1"/>
  <c r="R32" i="1"/>
  <c r="Q32" i="1"/>
  <c r="O32" i="1"/>
  <c r="M32" i="1"/>
  <c r="L32" i="1"/>
  <c r="K32" i="1"/>
  <c r="J32" i="1"/>
  <c r="I32" i="1"/>
  <c r="H32" i="1"/>
  <c r="G32" i="1"/>
  <c r="E32" i="1"/>
  <c r="D32" i="1"/>
  <c r="C32" i="1"/>
  <c r="Z16" i="1"/>
  <c r="Y16" i="1"/>
  <c r="X16" i="1"/>
  <c r="V16" i="1"/>
  <c r="U16" i="1"/>
  <c r="S16" i="1"/>
  <c r="R16" i="1"/>
  <c r="Q16" i="1"/>
  <c r="O16" i="1"/>
  <c r="M16" i="1"/>
  <c r="L16" i="1"/>
  <c r="K16" i="1"/>
  <c r="J16" i="1"/>
  <c r="I16" i="1"/>
  <c r="H16" i="1"/>
  <c r="G16" i="1"/>
  <c r="E16" i="1"/>
  <c r="D16" i="1"/>
  <c r="C16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N4" i="1"/>
  <c r="P4" i="1" s="1"/>
  <c r="N3" i="1"/>
  <c r="P3" i="1" s="1"/>
  <c r="F31" i="1"/>
  <c r="F30" i="1"/>
  <c r="F29" i="1"/>
  <c r="F28" i="1"/>
  <c r="F27" i="1"/>
  <c r="B27" i="1" s="1"/>
  <c r="F26" i="1"/>
  <c r="F25" i="1"/>
  <c r="F24" i="1"/>
  <c r="F23" i="1"/>
  <c r="F22" i="1"/>
  <c r="F21" i="1"/>
  <c r="F20" i="1"/>
  <c r="F19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M31" i="26"/>
  <c r="K31" i="26"/>
  <c r="J31" i="26"/>
  <c r="H31" i="26"/>
  <c r="F31" i="26"/>
  <c r="E31" i="26"/>
  <c r="L30" i="26"/>
  <c r="G30" i="26"/>
  <c r="I30" i="26" s="1"/>
  <c r="L29" i="26"/>
  <c r="G29" i="26"/>
  <c r="I29" i="26" s="1"/>
  <c r="L28" i="26"/>
  <c r="G28" i="26"/>
  <c r="I28" i="26" s="1"/>
  <c r="L27" i="26"/>
  <c r="I27" i="26"/>
  <c r="G27" i="26"/>
  <c r="L26" i="26"/>
  <c r="I26" i="26"/>
  <c r="G26" i="26"/>
  <c r="L25" i="26"/>
  <c r="I25" i="26"/>
  <c r="G25" i="26"/>
  <c r="L24" i="26"/>
  <c r="I24" i="26"/>
  <c r="G24" i="26"/>
  <c r="L23" i="26"/>
  <c r="G23" i="26"/>
  <c r="I23" i="26" s="1"/>
  <c r="L22" i="26"/>
  <c r="L31" i="26" s="1"/>
  <c r="G22" i="26"/>
  <c r="I22" i="26" s="1"/>
  <c r="L21" i="26"/>
  <c r="G21" i="26"/>
  <c r="I21" i="26" s="1"/>
  <c r="L20" i="26"/>
  <c r="G20" i="26"/>
  <c r="G31" i="26" s="1"/>
  <c r="L19" i="26"/>
  <c r="I19" i="26"/>
  <c r="G19" i="26"/>
  <c r="L18" i="26"/>
  <c r="I18" i="26"/>
  <c r="G18" i="26"/>
  <c r="M17" i="26"/>
  <c r="K17" i="26"/>
  <c r="J17" i="26"/>
  <c r="H17" i="26"/>
  <c r="F17" i="26"/>
  <c r="E17" i="26"/>
  <c r="L16" i="26"/>
  <c r="G16" i="26"/>
  <c r="I16" i="26" s="1"/>
  <c r="L15" i="26"/>
  <c r="G15" i="26"/>
  <c r="I15" i="26" s="1"/>
  <c r="L14" i="26"/>
  <c r="G14" i="26"/>
  <c r="I14" i="26" s="1"/>
  <c r="L13" i="26"/>
  <c r="I13" i="26"/>
  <c r="G13" i="26"/>
  <c r="L12" i="26"/>
  <c r="I12" i="26"/>
  <c r="G12" i="26"/>
  <c r="L11" i="26"/>
  <c r="I11" i="26"/>
  <c r="G11" i="26"/>
  <c r="L10" i="26"/>
  <c r="I10" i="26"/>
  <c r="G10" i="26"/>
  <c r="L9" i="26"/>
  <c r="G9" i="26"/>
  <c r="I9" i="26" s="1"/>
  <c r="L8" i="26"/>
  <c r="L17" i="26" s="1"/>
  <c r="G8" i="26"/>
  <c r="I8" i="26" s="1"/>
  <c r="L7" i="26"/>
  <c r="G7" i="26"/>
  <c r="I7" i="26" s="1"/>
  <c r="L6" i="26"/>
  <c r="G6" i="26"/>
  <c r="I6" i="26" s="1"/>
  <c r="L5" i="26"/>
  <c r="I5" i="26"/>
  <c r="G5" i="26"/>
  <c r="L4" i="26"/>
  <c r="I4" i="26"/>
  <c r="I17" i="26" s="1"/>
  <c r="G4" i="26"/>
  <c r="J133" i="38" l="1"/>
  <c r="M134" i="38" s="1"/>
  <c r="F7" i="38"/>
  <c r="N7" i="38"/>
  <c r="F15" i="38"/>
  <c r="N8" i="38"/>
  <c r="J93" i="38"/>
  <c r="J63" i="38"/>
  <c r="J69" i="38" s="1"/>
  <c r="J46" i="38"/>
  <c r="J68" i="38" s="1"/>
  <c r="M114" i="38" s="1"/>
  <c r="J26" i="38"/>
  <c r="C54" i="38"/>
  <c r="C20" i="38"/>
  <c r="C37" i="38"/>
  <c r="C70" i="38"/>
  <c r="B10" i="1"/>
  <c r="B21" i="1"/>
  <c r="B29" i="1"/>
  <c r="B19" i="1"/>
  <c r="B9" i="1"/>
  <c r="B20" i="1"/>
  <c r="W16" i="1"/>
  <c r="B30" i="1"/>
  <c r="B11" i="1"/>
  <c r="T32" i="1"/>
  <c r="B3" i="1"/>
  <c r="B22" i="1"/>
  <c r="W32" i="1"/>
  <c r="B7" i="1"/>
  <c r="B15" i="1"/>
  <c r="B26" i="1"/>
  <c r="T16" i="1"/>
  <c r="P16" i="1"/>
  <c r="P32" i="1"/>
  <c r="B8" i="1"/>
  <c r="B28" i="1"/>
  <c r="F16" i="1"/>
  <c r="N16" i="1"/>
  <c r="B12" i="1"/>
  <c r="B31" i="1"/>
  <c r="F32" i="1"/>
  <c r="N32" i="1"/>
  <c r="B23" i="1"/>
  <c r="B4" i="1"/>
  <c r="B6" i="1"/>
  <c r="B14" i="1"/>
  <c r="B25" i="1"/>
  <c r="B5" i="1"/>
  <c r="B24" i="1"/>
  <c r="B13" i="1"/>
  <c r="I20" i="26"/>
  <c r="I31" i="26" s="1"/>
  <c r="G17" i="26"/>
  <c r="C72" i="38" l="1"/>
  <c r="M94" i="38"/>
  <c r="M47" i="38"/>
  <c r="M48" i="38" s="1"/>
  <c r="M64" i="38"/>
  <c r="M65" i="38" s="1"/>
  <c r="J27" i="38"/>
  <c r="B16" i="1"/>
  <c r="B34" i="1" s="1"/>
  <c r="B36" i="1" s="1"/>
  <c r="C34" i="1" s="1"/>
  <c r="B32" i="1"/>
  <c r="B35" i="1" s="1"/>
  <c r="M31" i="19"/>
  <c r="K31" i="19"/>
  <c r="J31" i="19"/>
  <c r="H31" i="19"/>
  <c r="F31" i="19"/>
  <c r="E31" i="19"/>
  <c r="L30" i="19"/>
  <c r="G30" i="19"/>
  <c r="I30" i="19" s="1"/>
  <c r="L29" i="19"/>
  <c r="I29" i="19"/>
  <c r="G29" i="19"/>
  <c r="L28" i="19"/>
  <c r="G28" i="19"/>
  <c r="I28" i="19" s="1"/>
  <c r="L27" i="19"/>
  <c r="G27" i="19"/>
  <c r="I27" i="19" s="1"/>
  <c r="L26" i="19"/>
  <c r="G26" i="19"/>
  <c r="I26" i="19" s="1"/>
  <c r="L25" i="19"/>
  <c r="I25" i="19"/>
  <c r="G25" i="19"/>
  <c r="L24" i="19"/>
  <c r="G24" i="19"/>
  <c r="I24" i="19" s="1"/>
  <c r="L23" i="19"/>
  <c r="I23" i="19"/>
  <c r="G23" i="19"/>
  <c r="L22" i="19"/>
  <c r="G22" i="19"/>
  <c r="I22" i="19" s="1"/>
  <c r="L21" i="19"/>
  <c r="I21" i="19"/>
  <c r="G21" i="19"/>
  <c r="L20" i="19"/>
  <c r="G20" i="19"/>
  <c r="I20" i="19" s="1"/>
  <c r="L19" i="19"/>
  <c r="G19" i="19"/>
  <c r="I19" i="19" s="1"/>
  <c r="L18" i="19"/>
  <c r="L31" i="19" s="1"/>
  <c r="G18" i="19"/>
  <c r="G31" i="19" s="1"/>
  <c r="M17" i="19"/>
  <c r="K17" i="19"/>
  <c r="J17" i="19"/>
  <c r="H17" i="19"/>
  <c r="F17" i="19"/>
  <c r="E17" i="19"/>
  <c r="L16" i="19"/>
  <c r="G16" i="19"/>
  <c r="I16" i="19" s="1"/>
  <c r="L15" i="19"/>
  <c r="I15" i="19"/>
  <c r="G15" i="19"/>
  <c r="L14" i="19"/>
  <c r="G14" i="19"/>
  <c r="I14" i="19" s="1"/>
  <c r="L13" i="19"/>
  <c r="G13" i="19"/>
  <c r="I13" i="19" s="1"/>
  <c r="L12" i="19"/>
  <c r="G12" i="19"/>
  <c r="I12" i="19" s="1"/>
  <c r="L11" i="19"/>
  <c r="I11" i="19"/>
  <c r="G11" i="19"/>
  <c r="L10" i="19"/>
  <c r="G10" i="19"/>
  <c r="I10" i="19" s="1"/>
  <c r="L9" i="19"/>
  <c r="I9" i="19"/>
  <c r="G9" i="19"/>
  <c r="L8" i="19"/>
  <c r="G8" i="19"/>
  <c r="I8" i="19" s="1"/>
  <c r="L7" i="19"/>
  <c r="I7" i="19"/>
  <c r="G7" i="19"/>
  <c r="L6" i="19"/>
  <c r="G6" i="19"/>
  <c r="I6" i="19" s="1"/>
  <c r="L5" i="19"/>
  <c r="G5" i="19"/>
  <c r="I5" i="19" s="1"/>
  <c r="L4" i="19"/>
  <c r="L17" i="19" s="1"/>
  <c r="G4" i="19"/>
  <c r="G17" i="19" s="1"/>
  <c r="M31" i="15"/>
  <c r="K31" i="15"/>
  <c r="J31" i="15"/>
  <c r="H31" i="15"/>
  <c r="F31" i="15"/>
  <c r="G31" i="15" s="1"/>
  <c r="E31" i="15"/>
  <c r="G30" i="15"/>
  <c r="I30" i="15" s="1"/>
  <c r="G29" i="15"/>
  <c r="I29" i="15" s="1"/>
  <c r="G28" i="15"/>
  <c r="I28" i="15" s="1"/>
  <c r="I27" i="15"/>
  <c r="G27" i="15"/>
  <c r="G26" i="15"/>
  <c r="I26" i="15" s="1"/>
  <c r="G25" i="15"/>
  <c r="I25" i="15" s="1"/>
  <c r="G24" i="15"/>
  <c r="I24" i="15" s="1"/>
  <c r="I23" i="15"/>
  <c r="G23" i="15"/>
  <c r="G22" i="15"/>
  <c r="I22" i="15" s="1"/>
  <c r="G21" i="15"/>
  <c r="I21" i="15" s="1"/>
  <c r="G20" i="15"/>
  <c r="I20" i="15" s="1"/>
  <c r="I19" i="15"/>
  <c r="G19" i="15"/>
  <c r="L18" i="15"/>
  <c r="L31" i="15" s="1"/>
  <c r="I18" i="15"/>
  <c r="G18" i="15"/>
  <c r="M17" i="15"/>
  <c r="K17" i="15"/>
  <c r="J17" i="15"/>
  <c r="L17" i="15" s="1"/>
  <c r="F17" i="15"/>
  <c r="E17" i="15"/>
  <c r="G17" i="15" s="1"/>
  <c r="I17" i="15" s="1"/>
  <c r="G16" i="15"/>
  <c r="G15" i="15"/>
  <c r="I15" i="15" s="1"/>
  <c r="I14" i="15"/>
  <c r="G14" i="15"/>
  <c r="G13" i="15"/>
  <c r="I13" i="15" s="1"/>
  <c r="I12" i="15"/>
  <c r="G12" i="15"/>
  <c r="G11" i="15"/>
  <c r="I11" i="15" s="1"/>
  <c r="I10" i="15"/>
  <c r="G10" i="15"/>
  <c r="I9" i="15"/>
  <c r="G9" i="15"/>
  <c r="I8" i="15"/>
  <c r="G8" i="15"/>
  <c r="G7" i="15"/>
  <c r="I7" i="15" s="1"/>
  <c r="I6" i="15"/>
  <c r="G6" i="15"/>
  <c r="I5" i="15"/>
  <c r="G5" i="15"/>
  <c r="L4" i="15"/>
  <c r="G4" i="15"/>
  <c r="I4" i="15" s="1"/>
  <c r="M31" i="13"/>
  <c r="K31" i="13"/>
  <c r="J31" i="13"/>
  <c r="H31" i="13"/>
  <c r="G31" i="13"/>
  <c r="F31" i="13"/>
  <c r="E31" i="13"/>
  <c r="L30" i="13"/>
  <c r="I30" i="13"/>
  <c r="G30" i="13"/>
  <c r="L29" i="13"/>
  <c r="G29" i="13"/>
  <c r="I29" i="13" s="1"/>
  <c r="L28" i="13"/>
  <c r="G28" i="13"/>
  <c r="I28" i="13" s="1"/>
  <c r="L27" i="13"/>
  <c r="I27" i="13"/>
  <c r="G27" i="13"/>
  <c r="L26" i="13"/>
  <c r="I26" i="13"/>
  <c r="G26" i="13"/>
  <c r="L25" i="13"/>
  <c r="G25" i="13"/>
  <c r="I25" i="13" s="1"/>
  <c r="L24" i="13"/>
  <c r="G24" i="13"/>
  <c r="I24" i="13" s="1"/>
  <c r="L23" i="13"/>
  <c r="G23" i="13"/>
  <c r="I23" i="13" s="1"/>
  <c r="L22" i="13"/>
  <c r="I22" i="13"/>
  <c r="G22" i="13"/>
  <c r="L21" i="13"/>
  <c r="G21" i="13"/>
  <c r="I21" i="13" s="1"/>
  <c r="L20" i="13"/>
  <c r="G20" i="13"/>
  <c r="I20" i="13" s="1"/>
  <c r="L19" i="13"/>
  <c r="I19" i="13"/>
  <c r="G19" i="13"/>
  <c r="L18" i="13"/>
  <c r="L31" i="13" s="1"/>
  <c r="I18" i="13"/>
  <c r="G18" i="13"/>
  <c r="M17" i="13"/>
  <c r="K17" i="13"/>
  <c r="J17" i="13"/>
  <c r="H17" i="13"/>
  <c r="F17" i="13"/>
  <c r="E17" i="13"/>
  <c r="L16" i="13"/>
  <c r="I16" i="13"/>
  <c r="G16" i="13"/>
  <c r="L15" i="13"/>
  <c r="G15" i="13"/>
  <c r="I15" i="13" s="1"/>
  <c r="L14" i="13"/>
  <c r="G14" i="13"/>
  <c r="I14" i="13" s="1"/>
  <c r="L13" i="13"/>
  <c r="I13" i="13"/>
  <c r="G13" i="13"/>
  <c r="L12" i="13"/>
  <c r="I12" i="13"/>
  <c r="G12" i="13"/>
  <c r="L11" i="13"/>
  <c r="G11" i="13"/>
  <c r="I11" i="13" s="1"/>
  <c r="L10" i="13"/>
  <c r="G10" i="13"/>
  <c r="I10" i="13" s="1"/>
  <c r="L9" i="13"/>
  <c r="G9" i="13"/>
  <c r="I9" i="13" s="1"/>
  <c r="L8" i="13"/>
  <c r="I8" i="13"/>
  <c r="G8" i="13"/>
  <c r="L7" i="13"/>
  <c r="G7" i="13"/>
  <c r="I7" i="13" s="1"/>
  <c r="L6" i="13"/>
  <c r="G6" i="13"/>
  <c r="I6" i="13" s="1"/>
  <c r="L5" i="13"/>
  <c r="I5" i="13"/>
  <c r="G5" i="13"/>
  <c r="L4" i="13"/>
  <c r="L17" i="13" s="1"/>
  <c r="I4" i="13"/>
  <c r="G4" i="13"/>
  <c r="M31" i="5"/>
  <c r="K31" i="5"/>
  <c r="J31" i="5"/>
  <c r="H31" i="5"/>
  <c r="G31" i="5"/>
  <c r="F31" i="5"/>
  <c r="E31" i="5"/>
  <c r="L30" i="5"/>
  <c r="G30" i="5"/>
  <c r="I30" i="5" s="1"/>
  <c r="L29" i="5"/>
  <c r="G29" i="5"/>
  <c r="I29" i="5" s="1"/>
  <c r="L28" i="5"/>
  <c r="I28" i="5"/>
  <c r="G28" i="5"/>
  <c r="L27" i="5"/>
  <c r="G27" i="5"/>
  <c r="I27" i="5" s="1"/>
  <c r="L26" i="5"/>
  <c r="G26" i="5"/>
  <c r="I26" i="5" s="1"/>
  <c r="L25" i="5"/>
  <c r="G25" i="5"/>
  <c r="I25" i="5" s="1"/>
  <c r="L24" i="5"/>
  <c r="I24" i="5"/>
  <c r="G24" i="5"/>
  <c r="L23" i="5"/>
  <c r="G23" i="5"/>
  <c r="I23" i="5" s="1"/>
  <c r="L22" i="5"/>
  <c r="G22" i="5"/>
  <c r="I22" i="5" s="1"/>
  <c r="L21" i="5"/>
  <c r="G21" i="5"/>
  <c r="I21" i="5" s="1"/>
  <c r="L20" i="5"/>
  <c r="I20" i="5"/>
  <c r="G20" i="5"/>
  <c r="L19" i="5"/>
  <c r="G19" i="5"/>
  <c r="I19" i="5" s="1"/>
  <c r="L18" i="5"/>
  <c r="L31" i="5" s="1"/>
  <c r="G18" i="5"/>
  <c r="I18" i="5" s="1"/>
  <c r="M17" i="5"/>
  <c r="K17" i="5"/>
  <c r="J17" i="5"/>
  <c r="H17" i="5"/>
  <c r="F17" i="5"/>
  <c r="E17" i="5"/>
  <c r="L16" i="5"/>
  <c r="G16" i="5"/>
  <c r="I16" i="5" s="1"/>
  <c r="L15" i="5"/>
  <c r="G15" i="5"/>
  <c r="I15" i="5" s="1"/>
  <c r="L14" i="5"/>
  <c r="I14" i="5"/>
  <c r="G14" i="5"/>
  <c r="L13" i="5"/>
  <c r="G13" i="5"/>
  <c r="I13" i="5" s="1"/>
  <c r="L12" i="5"/>
  <c r="G12" i="5"/>
  <c r="I12" i="5" s="1"/>
  <c r="L11" i="5"/>
  <c r="G11" i="5"/>
  <c r="I11" i="5" s="1"/>
  <c r="L10" i="5"/>
  <c r="I10" i="5"/>
  <c r="G10" i="5"/>
  <c r="L9" i="5"/>
  <c r="G9" i="5"/>
  <c r="I9" i="5" s="1"/>
  <c r="L8" i="5"/>
  <c r="G8" i="5"/>
  <c r="I8" i="5" s="1"/>
  <c r="L7" i="5"/>
  <c r="G7" i="5"/>
  <c r="I7" i="5" s="1"/>
  <c r="L6" i="5"/>
  <c r="I6" i="5"/>
  <c r="G6" i="5"/>
  <c r="L5" i="5"/>
  <c r="G5" i="5"/>
  <c r="I5" i="5" s="1"/>
  <c r="L4" i="5"/>
  <c r="L17" i="5" s="1"/>
  <c r="G4" i="5"/>
  <c r="G17" i="5" s="1"/>
  <c r="J28" i="38" l="1"/>
  <c r="I29" i="38" s="1"/>
  <c r="J70" i="38"/>
  <c r="J71" i="38" s="1"/>
  <c r="M115" i="38" s="1"/>
  <c r="C35" i="1"/>
  <c r="I4" i="19"/>
  <c r="I17" i="19" s="1"/>
  <c r="I18" i="19"/>
  <c r="I31" i="19" s="1"/>
  <c r="I31" i="15"/>
  <c r="I31" i="13"/>
  <c r="I17" i="13"/>
  <c r="G17" i="13"/>
  <c r="I31" i="5"/>
  <c r="I4" i="5"/>
  <c r="I17" i="5" s="1"/>
  <c r="M95" i="38" l="1"/>
</calcChain>
</file>

<file path=xl/sharedStrings.xml><?xml version="1.0" encoding="utf-8"?>
<sst xmlns="http://schemas.openxmlformats.org/spreadsheetml/2006/main" count="1337" uniqueCount="354">
  <si>
    <r>
      <rPr>
        <sz val="6"/>
        <rFont val="Arial"/>
        <family val="2"/>
      </rPr>
      <t>CARREIRA / CLASSE / ESCOLARIDADE / PADRÃO</t>
    </r>
  </si>
  <si>
    <r>
      <rPr>
        <sz val="6"/>
        <rFont val="Arial"/>
        <family val="2"/>
      </rPr>
      <t>Ativos</t>
    </r>
  </si>
  <si>
    <r>
      <rPr>
        <sz val="6"/>
        <rFont val="Arial"/>
        <family val="2"/>
      </rPr>
      <t>Inativos e Pensionistas</t>
    </r>
  </si>
  <si>
    <r>
      <rPr>
        <sz val="6"/>
        <rFont val="Arial"/>
        <family val="2"/>
      </rPr>
      <t>Ocupados</t>
    </r>
  </si>
  <si>
    <r>
      <rPr>
        <sz val="6"/>
        <rFont val="Arial"/>
        <family val="2"/>
      </rPr>
      <t>Vagos</t>
    </r>
  </si>
  <si>
    <r>
      <rPr>
        <sz val="6"/>
        <rFont val="Arial"/>
        <family val="2"/>
      </rPr>
      <t>Total</t>
    </r>
  </si>
  <si>
    <r>
      <rPr>
        <sz val="6"/>
        <rFont val="Arial"/>
        <family val="2"/>
      </rPr>
      <t>Aposentados</t>
    </r>
  </si>
  <si>
    <r>
      <rPr>
        <sz val="6"/>
        <rFont val="Arial"/>
        <family val="2"/>
      </rPr>
      <t>Instituidores de Pensão</t>
    </r>
  </si>
  <si>
    <r>
      <rPr>
        <sz val="6"/>
        <rFont val="Arial"/>
        <family val="2"/>
      </rPr>
      <t>Beneficiários de Pensão</t>
    </r>
  </si>
  <si>
    <r>
      <rPr>
        <sz val="6"/>
        <rFont val="Arial"/>
        <family val="2"/>
      </rPr>
      <t>Estáveis</t>
    </r>
  </si>
  <si>
    <r>
      <rPr>
        <sz val="6"/>
        <rFont val="Arial"/>
        <family val="2"/>
      </rPr>
      <t>Não- Estáveis</t>
    </r>
  </si>
  <si>
    <r>
      <rPr>
        <sz val="6"/>
        <rFont val="Arial"/>
        <family val="2"/>
      </rPr>
      <t>Subtotal</t>
    </r>
  </si>
  <si>
    <r>
      <rPr>
        <sz val="6"/>
        <rFont val="Arial"/>
        <family val="2"/>
      </rPr>
      <t>A N A L I S T A</t>
    </r>
  </si>
  <si>
    <r>
      <rPr>
        <sz val="6"/>
        <rFont val="Arial"/>
        <family val="2"/>
      </rPr>
      <t>C</t>
    </r>
  </si>
  <si>
    <r>
      <rPr>
        <sz val="6"/>
        <rFont val="Arial"/>
        <family val="2"/>
      </rPr>
      <t>S U P E R I O R</t>
    </r>
  </si>
  <si>
    <r>
      <rPr>
        <sz val="6"/>
        <rFont val="Arial"/>
        <family val="2"/>
      </rPr>
      <t>B</t>
    </r>
  </si>
  <si>
    <r>
      <rPr>
        <sz val="6"/>
        <rFont val="Arial"/>
        <family val="2"/>
      </rPr>
      <t>A</t>
    </r>
  </si>
  <si>
    <r>
      <rPr>
        <sz val="6"/>
        <rFont val="Arial"/>
        <family val="2"/>
      </rPr>
      <t>TOTAL ANALISTA</t>
    </r>
  </si>
  <si>
    <r>
      <rPr>
        <sz val="6"/>
        <rFont val="Arial"/>
        <family val="2"/>
      </rPr>
      <t>T É C N I C O</t>
    </r>
  </si>
  <si>
    <r>
      <rPr>
        <sz val="6"/>
        <rFont val="Arial"/>
        <family val="2"/>
      </rPr>
      <t>M É D I O</t>
    </r>
  </si>
  <si>
    <r>
      <rPr>
        <sz val="6"/>
        <rFont val="Arial"/>
        <family val="2"/>
      </rPr>
      <t>TOTAL TÉCNICO</t>
    </r>
  </si>
  <si>
    <r>
      <rPr>
        <sz val="9"/>
        <rFont val="Arial"/>
        <family val="2"/>
      </rPr>
      <t>CARREIRA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CLASSE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ESCOLARIDADE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PADRÃO</t>
    </r>
  </si>
  <si>
    <r>
      <rPr>
        <sz val="9"/>
        <rFont val="Arial"/>
        <family val="2"/>
      </rPr>
      <t>Ativos</t>
    </r>
  </si>
  <si>
    <r>
      <rPr>
        <sz val="9"/>
        <rFont val="Arial"/>
        <family val="2"/>
      </rPr>
      <t>Inativos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Pensionistas</t>
    </r>
  </si>
  <si>
    <r>
      <rPr>
        <sz val="9"/>
        <rFont val="Arial"/>
        <family val="2"/>
      </rPr>
      <t>Ocupados</t>
    </r>
  </si>
  <si>
    <r>
      <rPr>
        <sz val="9"/>
        <rFont val="Arial"/>
        <family val="2"/>
      </rPr>
      <t>Vagos</t>
    </r>
  </si>
  <si>
    <r>
      <rPr>
        <sz val="9"/>
        <rFont val="Arial"/>
        <family val="2"/>
      </rPr>
      <t>Total</t>
    </r>
  </si>
  <si>
    <r>
      <rPr>
        <sz val="9"/>
        <rFont val="Arial"/>
        <family val="2"/>
      </rPr>
      <t>Aposentados</t>
    </r>
  </si>
  <si>
    <r>
      <rPr>
        <sz val="9"/>
        <rFont val="Arial"/>
        <family val="2"/>
      </rPr>
      <t>Instituidores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Pensão</t>
    </r>
  </si>
  <si>
    <r>
      <rPr>
        <sz val="9"/>
        <rFont val="Arial"/>
        <family val="2"/>
      </rPr>
      <t>Beneficiários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Pensão</t>
    </r>
  </si>
  <si>
    <r>
      <rPr>
        <sz val="9"/>
        <rFont val="Arial"/>
        <family val="2"/>
      </rPr>
      <t>Estáveis</t>
    </r>
  </si>
  <si>
    <r>
      <rPr>
        <sz val="9"/>
        <rFont val="Arial"/>
        <family val="2"/>
      </rPr>
      <t xml:space="preserve">Não-
</t>
    </r>
    <r>
      <rPr>
        <sz val="9"/>
        <rFont val="Arial"/>
        <family val="2"/>
      </rPr>
      <t>Estáveis</t>
    </r>
  </si>
  <si>
    <r>
      <rPr>
        <sz val="9"/>
        <rFont val="Arial"/>
        <family val="2"/>
      </rPr>
      <t>Subtotal</t>
    </r>
  </si>
  <si>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</si>
  <si>
    <r>
      <rPr>
        <sz val="9"/>
        <rFont val="Arial"/>
        <family val="2"/>
      </rPr>
      <t>C</t>
    </r>
  </si>
  <si>
    <r>
      <rPr>
        <sz val="9"/>
        <rFont val="Arial"/>
        <family val="2"/>
      </rPr>
      <t>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U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</t>
    </r>
  </si>
  <si>
    <r>
      <rPr>
        <sz val="9"/>
        <rFont val="Arial"/>
        <family val="2"/>
      </rPr>
      <t>B</t>
    </r>
  </si>
  <si>
    <r>
      <rPr>
        <sz val="9"/>
        <rFont val="Arial"/>
        <family val="2"/>
      </rPr>
      <t>A</t>
    </r>
  </si>
  <si>
    <r>
      <rPr>
        <sz val="9"/>
        <rFont val="Arial"/>
        <family val="2"/>
      </rPr>
      <t>TOTAL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ANALISTA</t>
    </r>
  </si>
  <si>
    <r>
      <rPr>
        <sz val="9"/>
        <rFont val="Arial"/>
        <family val="2"/>
      </rPr>
      <t>T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É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</si>
  <si>
    <r>
      <rPr>
        <sz val="9"/>
        <rFont val="Arial"/>
        <family val="2"/>
      </rPr>
      <t>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É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</si>
  <si>
    <r>
      <rPr>
        <sz val="9"/>
        <rFont val="Arial"/>
        <family val="2"/>
      </rPr>
      <t>TOTAL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TÉCNICO</t>
    </r>
  </si>
  <si>
    <r>
      <rPr>
        <sz val="7"/>
        <rFont val="Arial"/>
        <family val="2"/>
      </rPr>
      <t xml:space="preserve">ESCOLARIDADE / PADRÃOCARREIRA /
</t>
    </r>
    <r>
      <rPr>
        <sz val="7"/>
        <rFont val="Arial"/>
        <family val="2"/>
      </rPr>
      <t xml:space="preserve">CLASSE / ESCOLARIDADE / PADRÃOCARREIRA /
</t>
    </r>
    <r>
      <rPr>
        <sz val="7"/>
        <rFont val="Arial"/>
        <family val="2"/>
      </rPr>
      <t xml:space="preserve">CLASSE / ESCOLARIDADE / PADRÃOCARREIRA /
</t>
    </r>
    <r>
      <rPr>
        <sz val="7"/>
        <rFont val="Arial"/>
        <family val="2"/>
      </rPr>
      <t>CLASSE /</t>
    </r>
  </si>
  <si>
    <r>
      <rPr>
        <sz val="7"/>
        <rFont val="Arial"/>
        <family val="2"/>
      </rPr>
      <t>Ativos</t>
    </r>
  </si>
  <si>
    <r>
      <rPr>
        <sz val="7"/>
        <rFont val="Arial"/>
        <family val="2"/>
      </rPr>
      <t>Inativos e Pensionistas</t>
    </r>
  </si>
  <si>
    <r>
      <rPr>
        <sz val="7"/>
        <rFont val="Arial"/>
        <family val="2"/>
      </rPr>
      <t>Ocupados</t>
    </r>
  </si>
  <si>
    <r>
      <rPr>
        <sz val="7"/>
        <rFont val="Arial"/>
        <family val="2"/>
      </rPr>
      <t>Vagos</t>
    </r>
  </si>
  <si>
    <r>
      <rPr>
        <sz val="7"/>
        <rFont val="Arial"/>
        <family val="2"/>
      </rPr>
      <t>Total</t>
    </r>
  </si>
  <si>
    <r>
      <rPr>
        <sz val="7"/>
        <rFont val="Arial"/>
        <family val="2"/>
      </rPr>
      <t>Aposentados</t>
    </r>
  </si>
  <si>
    <r>
      <rPr>
        <sz val="7"/>
        <rFont val="Arial"/>
        <family val="2"/>
      </rPr>
      <t>Instituidores de Pensão</t>
    </r>
  </si>
  <si>
    <r>
      <rPr>
        <sz val="7"/>
        <rFont val="Arial"/>
        <family val="2"/>
      </rPr>
      <t>Beneficiários de Pensão</t>
    </r>
  </si>
  <si>
    <r>
      <rPr>
        <sz val="7"/>
        <rFont val="Arial"/>
        <family val="2"/>
      </rPr>
      <t>Estáveis</t>
    </r>
  </si>
  <si>
    <r>
      <rPr>
        <sz val="7"/>
        <rFont val="Arial"/>
        <family val="2"/>
      </rPr>
      <t>Não- Estáveis</t>
    </r>
  </si>
  <si>
    <r>
      <rPr>
        <sz val="7"/>
        <rFont val="Arial"/>
        <family val="2"/>
      </rPr>
      <t>Subtotal</t>
    </r>
  </si>
  <si>
    <r>
      <rPr>
        <sz val="7"/>
        <rFont val="Arial"/>
        <family val="2"/>
      </rPr>
      <t>A N A L I S T A</t>
    </r>
  </si>
  <si>
    <r>
      <rPr>
        <sz val="7"/>
        <rFont val="Arial"/>
        <family val="2"/>
      </rPr>
      <t>C</t>
    </r>
  </si>
  <si>
    <r>
      <rPr>
        <sz val="7"/>
        <rFont val="Arial"/>
        <family val="2"/>
      </rPr>
      <t>S U P E R I O R</t>
    </r>
  </si>
  <si>
    <r>
      <rPr>
        <sz val="7"/>
        <rFont val="Arial"/>
        <family val="2"/>
      </rPr>
      <t>B</t>
    </r>
  </si>
  <si>
    <r>
      <rPr>
        <sz val="7"/>
        <rFont val="Arial"/>
        <family val="2"/>
      </rPr>
      <t>A</t>
    </r>
  </si>
  <si>
    <r>
      <rPr>
        <sz val="7"/>
        <rFont val="Arial"/>
        <family val="2"/>
      </rPr>
      <t>TOTAL ANALISTA</t>
    </r>
  </si>
  <si>
    <r>
      <rPr>
        <sz val="7"/>
        <rFont val="Arial"/>
        <family val="2"/>
      </rPr>
      <t>T É C N I C O</t>
    </r>
  </si>
  <si>
    <r>
      <rPr>
        <sz val="7"/>
        <rFont val="Arial"/>
        <family val="2"/>
      </rPr>
      <t>M É D I O</t>
    </r>
  </si>
  <si>
    <r>
      <rPr>
        <sz val="7"/>
        <rFont val="Arial"/>
        <family val="2"/>
      </rPr>
      <t>TOTAL TÉCNICO</t>
    </r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</si>
  <si>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</si>
  <si>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</si>
  <si>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</si>
  <si>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</si>
  <si>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</si>
  <si>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</si>
  <si>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</si>
  <si>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</si>
  <si>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</si>
  <si>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</si>
  <si>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</si>
  <si>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</si>
  <si>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</si>
  <si>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</si>
  <si>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</si>
  <si>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</si>
  <si>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</si>
  <si>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</si>
  <si>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</si>
  <si>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</si>
  <si>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</si>
  <si>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</si>
  <si>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</si>
  <si>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</si>
  <si>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</si>
  <si>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</si>
  <si>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</si>
  <si>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</si>
  <si>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</si>
  <si>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</si>
  <si>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r>
      <rPr>
        <sz val="6.5"/>
        <rFont val="Arial"/>
        <family val="2"/>
      </rPr>
      <t>CARREIRA / CLASSE / ESCOLARIDADE / PADRÃO</t>
    </r>
  </si>
  <si>
    <r>
      <rPr>
        <sz val="6.5"/>
        <rFont val="Arial"/>
        <family val="2"/>
      </rPr>
      <t>Ativos</t>
    </r>
  </si>
  <si>
    <r>
      <rPr>
        <sz val="6.5"/>
        <rFont val="Arial"/>
        <family val="2"/>
      </rPr>
      <t>Inativos e Pensionistas</t>
    </r>
  </si>
  <si>
    <r>
      <rPr>
        <sz val="6.5"/>
        <rFont val="Arial"/>
        <family val="2"/>
      </rPr>
      <t>Ocupados</t>
    </r>
  </si>
  <si>
    <r>
      <rPr>
        <sz val="6.5"/>
        <rFont val="Arial"/>
        <family val="2"/>
      </rPr>
      <t>Vagos</t>
    </r>
  </si>
  <si>
    <r>
      <rPr>
        <sz val="6.5"/>
        <rFont val="Arial"/>
        <family val="2"/>
      </rPr>
      <t>Total</t>
    </r>
  </si>
  <si>
    <r>
      <rPr>
        <sz val="6.5"/>
        <rFont val="Arial"/>
        <family val="2"/>
      </rPr>
      <t>Aposentados</t>
    </r>
  </si>
  <si>
    <r>
      <rPr>
        <sz val="6.5"/>
        <rFont val="Arial"/>
        <family val="2"/>
      </rPr>
      <t>Instituidores de Pensão</t>
    </r>
  </si>
  <si>
    <r>
      <rPr>
        <sz val="6.5"/>
        <rFont val="Arial"/>
        <family val="2"/>
      </rPr>
      <t>Beneficiários de Pensão</t>
    </r>
  </si>
  <si>
    <r>
      <rPr>
        <sz val="6.5"/>
        <rFont val="Arial"/>
        <family val="2"/>
      </rPr>
      <t>Estáveis</t>
    </r>
  </si>
  <si>
    <r>
      <rPr>
        <sz val="6.5"/>
        <rFont val="Arial"/>
        <family val="2"/>
      </rPr>
      <t>Não- Estáveis</t>
    </r>
  </si>
  <si>
    <r>
      <rPr>
        <sz val="6.5"/>
        <rFont val="Arial"/>
        <family val="2"/>
      </rPr>
      <t>Subtotal</t>
    </r>
  </si>
  <si>
    <r>
      <rPr>
        <sz val="6.5"/>
        <rFont val="Arial"/>
        <family val="2"/>
      </rPr>
      <t>A N A L I S T A</t>
    </r>
  </si>
  <si>
    <r>
      <rPr>
        <sz val="6.5"/>
        <rFont val="Arial"/>
        <family val="2"/>
      </rPr>
      <t>C</t>
    </r>
  </si>
  <si>
    <r>
      <rPr>
        <sz val="6.5"/>
        <rFont val="Arial"/>
        <family val="2"/>
      </rPr>
      <t>S U P E R I O R</t>
    </r>
  </si>
  <si>
    <r>
      <rPr>
        <sz val="6.5"/>
        <rFont val="Arial"/>
        <family val="2"/>
      </rPr>
      <t>B</t>
    </r>
  </si>
  <si>
    <r>
      <rPr>
        <sz val="6.5"/>
        <rFont val="Arial"/>
        <family val="2"/>
      </rPr>
      <t>A</t>
    </r>
  </si>
  <si>
    <r>
      <rPr>
        <sz val="6.5"/>
        <rFont val="Arial"/>
        <family val="2"/>
      </rPr>
      <t>TOTAL ANALISTA</t>
    </r>
  </si>
  <si>
    <r>
      <rPr>
        <sz val="6.5"/>
        <rFont val="Arial"/>
        <family val="2"/>
      </rPr>
      <t>T É C N I C O</t>
    </r>
  </si>
  <si>
    <r>
      <rPr>
        <sz val="6.5"/>
        <rFont val="Arial"/>
        <family val="2"/>
      </rPr>
      <t>M É D I O</t>
    </r>
  </si>
  <si>
    <r>
      <rPr>
        <sz val="6.5"/>
        <rFont val="Arial"/>
        <family val="2"/>
      </rPr>
      <t>TOTAL TÉCNICO</t>
    </r>
  </si>
  <si>
    <r>
      <rPr>
        <sz val="6.5"/>
        <rFont val="Arial"/>
        <family val="2"/>
      </rPr>
      <t>1.230               153</t>
    </r>
  </si>
  <si>
    <r>
      <rPr>
        <sz val="7.5"/>
        <rFont val="Arial"/>
        <family val="2"/>
      </rPr>
      <t>CARREIRA / CLASSE / ESCOLARIDADE / PADRÃO</t>
    </r>
  </si>
  <si>
    <r>
      <rPr>
        <sz val="7.5"/>
        <rFont val="Arial"/>
        <family val="2"/>
      </rPr>
      <t>Ativos</t>
    </r>
  </si>
  <si>
    <r>
      <rPr>
        <sz val="7.5"/>
        <rFont val="Arial"/>
        <family val="2"/>
      </rPr>
      <t>Inativos e Pensionistas</t>
    </r>
  </si>
  <si>
    <r>
      <rPr>
        <sz val="7.5"/>
        <rFont val="Arial"/>
        <family val="2"/>
      </rPr>
      <t>Ocupados</t>
    </r>
  </si>
  <si>
    <r>
      <rPr>
        <sz val="7.5"/>
        <rFont val="Arial"/>
        <family val="2"/>
      </rPr>
      <t>Vagos</t>
    </r>
  </si>
  <si>
    <r>
      <rPr>
        <sz val="7.5"/>
        <rFont val="Arial"/>
        <family val="2"/>
      </rPr>
      <t>Total</t>
    </r>
  </si>
  <si>
    <r>
      <rPr>
        <sz val="7.5"/>
        <rFont val="Arial"/>
        <family val="2"/>
      </rPr>
      <t>Aposentados</t>
    </r>
  </si>
  <si>
    <r>
      <rPr>
        <sz val="7.5"/>
        <rFont val="Arial"/>
        <family val="2"/>
      </rPr>
      <t>Instituidores de Pensão</t>
    </r>
  </si>
  <si>
    <r>
      <rPr>
        <sz val="7.5"/>
        <rFont val="Arial"/>
        <family val="2"/>
      </rPr>
      <t>Beneficiários de Pensão</t>
    </r>
  </si>
  <si>
    <r>
      <rPr>
        <sz val="7.5"/>
        <rFont val="Arial"/>
        <family val="2"/>
      </rPr>
      <t>Estáveis</t>
    </r>
  </si>
  <si>
    <r>
      <rPr>
        <sz val="7.5"/>
        <rFont val="Arial"/>
        <family val="2"/>
      </rPr>
      <t>Não- Estáveis</t>
    </r>
  </si>
  <si>
    <r>
      <rPr>
        <sz val="7.5"/>
        <rFont val="Arial"/>
        <family val="2"/>
      </rPr>
      <t>Subtotal</t>
    </r>
  </si>
  <si>
    <r>
      <rPr>
        <sz val="7.5"/>
        <rFont val="Arial"/>
        <family val="2"/>
      </rPr>
      <t>A N A L I S T A</t>
    </r>
  </si>
  <si>
    <r>
      <rPr>
        <sz val="7.5"/>
        <rFont val="Arial"/>
        <family val="2"/>
      </rPr>
      <t>C</t>
    </r>
  </si>
  <si>
    <r>
      <rPr>
        <sz val="7.5"/>
        <rFont val="Arial"/>
        <family val="2"/>
      </rPr>
      <t>S U P E R I O R</t>
    </r>
  </si>
  <si>
    <r>
      <rPr>
        <sz val="7.5"/>
        <rFont val="Arial"/>
        <family val="2"/>
      </rPr>
      <t>B</t>
    </r>
  </si>
  <si>
    <r>
      <rPr>
        <sz val="7.5"/>
        <rFont val="Arial"/>
        <family val="2"/>
      </rPr>
      <t>A</t>
    </r>
  </si>
  <si>
    <r>
      <rPr>
        <sz val="7.5"/>
        <rFont val="Arial"/>
        <family val="2"/>
      </rPr>
      <t>TOTAL ANALISTA</t>
    </r>
  </si>
  <si>
    <r>
      <rPr>
        <sz val="7.5"/>
        <rFont val="Arial"/>
        <family val="2"/>
      </rPr>
      <t>T É C N I C O</t>
    </r>
  </si>
  <si>
    <r>
      <rPr>
        <sz val="7.5"/>
        <rFont val="Arial"/>
        <family val="2"/>
      </rPr>
      <t>M É D I O</t>
    </r>
  </si>
  <si>
    <r>
      <rPr>
        <sz val="7.5"/>
        <rFont val="Arial"/>
        <family val="2"/>
      </rPr>
      <t>TOTAL TÉCNICO</t>
    </r>
  </si>
  <si>
    <r>
      <rPr>
        <sz val="6"/>
        <rFont val="Arial"/>
        <family val="2"/>
      </rPr>
      <t>Não-Estáveis</t>
    </r>
  </si>
  <si>
    <r>
      <rPr>
        <sz val="6"/>
        <rFont val="Arial"/>
        <family val="2"/>
      </rPr>
      <t>N</t>
    </r>
  </si>
  <si>
    <r>
      <rPr>
        <sz val="6"/>
        <rFont val="Arial"/>
        <family val="2"/>
      </rPr>
      <t>S</t>
    </r>
  </si>
  <si>
    <r>
      <rPr>
        <sz val="6"/>
        <rFont val="Arial"/>
        <family val="2"/>
      </rPr>
      <t>U</t>
    </r>
  </si>
  <si>
    <r>
      <rPr>
        <sz val="6"/>
        <rFont val="Arial"/>
        <family val="2"/>
      </rPr>
      <t>L</t>
    </r>
  </si>
  <si>
    <r>
      <rPr>
        <sz val="6"/>
        <rFont val="Arial"/>
        <family val="2"/>
      </rPr>
      <t>P</t>
    </r>
  </si>
  <si>
    <r>
      <rPr>
        <sz val="6"/>
        <rFont val="Arial"/>
        <family val="2"/>
      </rPr>
      <t>I</t>
    </r>
  </si>
  <si>
    <r>
      <rPr>
        <sz val="6"/>
        <rFont val="Arial"/>
        <family val="2"/>
      </rPr>
      <t>E</t>
    </r>
  </si>
  <si>
    <r>
      <rPr>
        <sz val="6"/>
        <rFont val="Arial"/>
        <family val="2"/>
      </rPr>
      <t>R</t>
    </r>
  </si>
  <si>
    <r>
      <rPr>
        <sz val="6"/>
        <rFont val="Arial"/>
        <family val="2"/>
      </rPr>
      <t>T</t>
    </r>
  </si>
  <si>
    <r>
      <rPr>
        <sz val="6"/>
        <rFont val="Arial"/>
        <family val="2"/>
      </rPr>
      <t>O</t>
    </r>
  </si>
  <si>
    <r>
      <rPr>
        <sz val="6"/>
        <rFont val="Arial"/>
        <family val="2"/>
      </rPr>
      <t>É</t>
    </r>
  </si>
  <si>
    <r>
      <rPr>
        <sz val="6"/>
        <rFont val="Arial"/>
        <family val="2"/>
      </rPr>
      <t>M</t>
    </r>
  </si>
  <si>
    <r>
      <rPr>
        <sz val="6"/>
        <rFont val="Arial"/>
        <family val="2"/>
      </rPr>
      <t>D</t>
    </r>
  </si>
  <si>
    <t>ANALISTA</t>
  </si>
  <si>
    <t>C-13</t>
  </si>
  <si>
    <t>C-12</t>
  </si>
  <si>
    <t>C-11</t>
  </si>
  <si>
    <t>B-10</t>
  </si>
  <si>
    <t>B-09</t>
  </si>
  <si>
    <t>B-08</t>
  </si>
  <si>
    <t>B-07</t>
  </si>
  <si>
    <t>B-06</t>
  </si>
  <si>
    <t>A-05</t>
  </si>
  <si>
    <t>A-04</t>
  </si>
  <si>
    <t>A-03</t>
  </si>
  <si>
    <t>A-02</t>
  </si>
  <si>
    <t>A-01</t>
  </si>
  <si>
    <t>---</t>
  </si>
  <si>
    <t>TÉCNICO</t>
  </si>
  <si>
    <t>AUXILIAR</t>
  </si>
  <si>
    <t>TOTAL AUXILIAR</t>
  </si>
  <si>
    <t>PJ</t>
  </si>
  <si>
    <t>TOTAL GERAL</t>
  </si>
  <si>
    <r>
      <rPr>
        <sz val="6"/>
        <rFont val="Arial"/>
        <family val="2"/>
      </rPr>
      <t xml:space="preserve">Não-
</t>
    </r>
    <r>
      <rPr>
        <sz val="6"/>
        <rFont val="Arial"/>
        <family val="2"/>
      </rPr>
      <t>Estáveis</t>
    </r>
  </si>
  <si>
    <t>ESTAVEIS</t>
  </si>
  <si>
    <t>NÃO ESTA</t>
  </si>
  <si>
    <t>TOT</t>
  </si>
  <si>
    <t>VAGOS</t>
  </si>
  <si>
    <t>TOTAL</t>
  </si>
  <si>
    <t>APOSENTADOS</t>
  </si>
  <si>
    <t>Analista Judiciário</t>
  </si>
  <si>
    <t>C13</t>
  </si>
  <si>
    <t>C12</t>
  </si>
  <si>
    <t>C11</t>
  </si>
  <si>
    <t>B10</t>
  </si>
  <si>
    <t>B9</t>
  </si>
  <si>
    <t>B8</t>
  </si>
  <si>
    <t>B7</t>
  </si>
  <si>
    <t>B6</t>
  </si>
  <si>
    <t>A5</t>
  </si>
  <si>
    <t>A4</t>
  </si>
  <si>
    <t>A3</t>
  </si>
  <si>
    <t>A2</t>
  </si>
  <si>
    <t>A1</t>
  </si>
  <si>
    <t>TÉCNICO JUDICIÁRIO</t>
  </si>
  <si>
    <t>Técnico Judiciário</t>
  </si>
  <si>
    <r>
      <rPr>
        <sz val="7"/>
        <rFont val="Arial"/>
        <family val="2"/>
      </rPr>
      <t>CARREIRA / CLASSE / ESCOLARIDADE / PADRÃO</t>
    </r>
  </si>
  <si>
    <r>
      <rPr>
        <b/>
        <sz val="7.5"/>
        <rFont val="Arial"/>
        <family val="2"/>
      </rPr>
      <t xml:space="preserve">CARREIRA / CLASSE
</t>
    </r>
    <r>
      <rPr>
        <b/>
        <sz val="7.5"/>
        <rFont val="Arial"/>
        <family val="2"/>
      </rPr>
      <t xml:space="preserve">/ ESCOLARIDADE
</t>
    </r>
    <r>
      <rPr>
        <b/>
        <sz val="7.5"/>
        <rFont val="Arial"/>
        <family val="2"/>
      </rPr>
      <t>/ PADRÃO</t>
    </r>
  </si>
  <si>
    <r>
      <rPr>
        <b/>
        <sz val="7.5"/>
        <rFont val="Arial"/>
        <family val="2"/>
      </rPr>
      <t>Ativos</t>
    </r>
  </si>
  <si>
    <r>
      <rPr>
        <b/>
        <sz val="7.5"/>
        <rFont val="Arial"/>
        <family val="2"/>
      </rPr>
      <t>Inativos e Pensionistas</t>
    </r>
  </si>
  <si>
    <r>
      <rPr>
        <b/>
        <sz val="7.5"/>
        <rFont val="Arial"/>
        <family val="2"/>
      </rPr>
      <t>Ocupados</t>
    </r>
  </si>
  <si>
    <r>
      <rPr>
        <b/>
        <sz val="7.5"/>
        <rFont val="Arial"/>
        <family val="2"/>
      </rPr>
      <t>Vagos</t>
    </r>
  </si>
  <si>
    <r>
      <rPr>
        <b/>
        <sz val="7.5"/>
        <rFont val="Arial"/>
        <family val="2"/>
      </rPr>
      <t>Total</t>
    </r>
  </si>
  <si>
    <r>
      <rPr>
        <b/>
        <sz val="7.5"/>
        <rFont val="Arial"/>
        <family val="2"/>
      </rPr>
      <t>Aposentados</t>
    </r>
  </si>
  <si>
    <r>
      <rPr>
        <b/>
        <sz val="7.5"/>
        <rFont val="Arial"/>
        <family val="2"/>
      </rPr>
      <t>Instituidores de Pensão</t>
    </r>
  </si>
  <si>
    <r>
      <rPr>
        <b/>
        <sz val="7.5"/>
        <rFont val="Arial"/>
        <family val="2"/>
      </rPr>
      <t>Beneficiários de Pensão</t>
    </r>
  </si>
  <si>
    <r>
      <rPr>
        <b/>
        <sz val="7.5"/>
        <rFont val="Arial"/>
        <family val="2"/>
      </rPr>
      <t>Estáveis</t>
    </r>
  </si>
  <si>
    <r>
      <rPr>
        <b/>
        <sz val="7.5"/>
        <rFont val="Arial"/>
        <family val="2"/>
      </rPr>
      <t>Não-Estáveis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</si>
  <si>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</si>
  <si>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A N A L I S T A</t>
    </r>
  </si>
  <si>
    <r>
      <rPr>
        <b/>
        <sz val="7.5"/>
        <rFont val="Arial"/>
        <family val="2"/>
      </rPr>
      <t>C</t>
    </r>
  </si>
  <si>
    <r>
      <rPr>
        <b/>
        <sz val="7.5"/>
        <rFont val="Arial"/>
        <family val="2"/>
      </rPr>
      <t>S U P E R I O R</t>
    </r>
  </si>
  <si>
    <r>
      <rPr>
        <b/>
        <sz val="7.5"/>
        <rFont val="Arial"/>
        <family val="2"/>
      </rPr>
      <t>B</t>
    </r>
  </si>
  <si>
    <r>
      <rPr>
        <b/>
        <sz val="7.5"/>
        <rFont val="Arial"/>
        <family val="2"/>
      </rPr>
      <t>A</t>
    </r>
  </si>
  <si>
    <r>
      <rPr>
        <b/>
        <sz val="7.5"/>
        <rFont val="Arial"/>
        <family val="2"/>
      </rPr>
      <t>TOTAL ANALISTA</t>
    </r>
  </si>
  <si>
    <r>
      <rPr>
        <b/>
        <sz val="7.5"/>
        <rFont val="Arial"/>
        <family val="2"/>
      </rPr>
      <t>T É C N I C O</t>
    </r>
  </si>
  <si>
    <r>
      <rPr>
        <b/>
        <sz val="7.5"/>
        <rFont val="Arial"/>
        <family val="2"/>
      </rPr>
      <t>M É D I O</t>
    </r>
  </si>
  <si>
    <r>
      <rPr>
        <b/>
        <sz val="7.5"/>
        <rFont val="Arial"/>
        <family val="2"/>
      </rPr>
      <t>TOTAL TÉCNICO</t>
    </r>
  </si>
  <si>
    <r>
      <rPr>
        <sz val="7.5"/>
        <rFont val="Arial"/>
        <family val="2"/>
      </rPr>
      <t xml:space="preserve">Não-
</t>
    </r>
    <r>
      <rPr>
        <sz val="7.5"/>
        <rFont val="Arial"/>
        <family val="2"/>
      </rPr>
      <t>Estáveis</t>
    </r>
  </si>
  <si>
    <r>
      <rPr>
        <b/>
        <sz val="8"/>
        <rFont val="Courier New"/>
        <family val="3"/>
      </rPr>
      <t>CARREIRA/ CLASSE/ ESCOLARIDADE/ PADRÃO/</t>
    </r>
  </si>
  <si>
    <r>
      <rPr>
        <b/>
        <sz val="8"/>
        <rFont val="Courier New"/>
        <family val="3"/>
      </rPr>
      <t>Ativos</t>
    </r>
  </si>
  <si>
    <r>
      <rPr>
        <b/>
        <sz val="8"/>
        <rFont val="Courier New"/>
        <family val="3"/>
      </rPr>
      <t>Inativos e Pensionistas</t>
    </r>
  </si>
  <si>
    <r>
      <rPr>
        <b/>
        <sz val="8"/>
        <rFont val="Courier New"/>
        <family val="3"/>
      </rPr>
      <t>Ocupados</t>
    </r>
  </si>
  <si>
    <r>
      <rPr>
        <b/>
        <sz val="8"/>
        <rFont val="Courier New"/>
        <family val="3"/>
      </rPr>
      <t>Vagos</t>
    </r>
  </si>
  <si>
    <r>
      <rPr>
        <b/>
        <sz val="8"/>
        <rFont val="Courier New"/>
        <family val="3"/>
      </rPr>
      <t>Total</t>
    </r>
  </si>
  <si>
    <r>
      <rPr>
        <b/>
        <sz val="8"/>
        <rFont val="Courier New"/>
        <family val="3"/>
      </rPr>
      <t>Aposentados</t>
    </r>
  </si>
  <si>
    <r>
      <rPr>
        <b/>
        <sz val="8"/>
        <rFont val="Courier New"/>
        <family val="3"/>
      </rPr>
      <t>Instituidores de Pensão</t>
    </r>
  </si>
  <si>
    <r>
      <rPr>
        <b/>
        <sz val="8"/>
        <rFont val="Courier New"/>
        <family val="3"/>
      </rPr>
      <t>Beneficiários de Pensão</t>
    </r>
  </si>
  <si>
    <r>
      <rPr>
        <b/>
        <sz val="8"/>
        <rFont val="Courier New"/>
        <family val="3"/>
      </rPr>
      <t>Estáveis</t>
    </r>
  </si>
  <si>
    <r>
      <rPr>
        <b/>
        <sz val="8"/>
        <rFont val="Courier New"/>
        <family val="3"/>
      </rPr>
      <t>Não Estáveis</t>
    </r>
  </si>
  <si>
    <r>
      <rPr>
        <b/>
        <sz val="8"/>
        <rFont val="Courier New"/>
        <family val="3"/>
      </rPr>
      <t>Subtotal</t>
    </r>
  </si>
  <si>
    <r>
      <rPr>
        <b/>
        <sz val="8"/>
        <rFont val="Courier New"/>
        <family val="3"/>
      </rPr>
      <t>A N A L I S T A</t>
    </r>
  </si>
  <si>
    <r>
      <rPr>
        <b/>
        <sz val="8"/>
        <rFont val="Courier New"/>
        <family val="3"/>
      </rPr>
      <t>C</t>
    </r>
  </si>
  <si>
    <r>
      <rPr>
        <b/>
        <sz val="8"/>
        <rFont val="Courier New"/>
        <family val="3"/>
      </rPr>
      <t>S U P E R I O R</t>
    </r>
  </si>
  <si>
    <r>
      <rPr>
        <b/>
        <sz val="8"/>
        <rFont val="Courier New"/>
        <family val="3"/>
      </rPr>
      <t>B</t>
    </r>
  </si>
  <si>
    <r>
      <rPr>
        <b/>
        <sz val="8"/>
        <rFont val="Courier New"/>
        <family val="3"/>
      </rPr>
      <t>A</t>
    </r>
  </si>
  <si>
    <r>
      <rPr>
        <sz val="8"/>
        <rFont val="Courier New"/>
        <family val="3"/>
      </rPr>
      <t>TOTAL ANALISTA</t>
    </r>
  </si>
  <si>
    <r>
      <rPr>
        <b/>
        <sz val="8"/>
        <rFont val="Courier New"/>
        <family val="3"/>
      </rPr>
      <t>T É C N I C O</t>
    </r>
  </si>
  <si>
    <r>
      <rPr>
        <b/>
        <sz val="8"/>
        <rFont val="Courier New"/>
        <family val="3"/>
      </rPr>
      <t>M É D I O</t>
    </r>
  </si>
  <si>
    <r>
      <rPr>
        <sz val="8"/>
        <rFont val="Courier New"/>
        <family val="3"/>
      </rPr>
      <t>TOTAL TÉCNICO</t>
    </r>
  </si>
  <si>
    <t>CARREIRA / CLASSE / PADRÃO</t>
  </si>
  <si>
    <t>Cargo</t>
  </si>
  <si>
    <t>Classe</t>
  </si>
  <si>
    <t>Padrão</t>
  </si>
  <si>
    <t>ANALISTA JUDICIÁRIO</t>
  </si>
  <si>
    <t>TOTAL ANALISTA JUDICIÁRIO</t>
  </si>
  <si>
    <t>TOTAL TÉCNICO JUDICIÁRIO</t>
  </si>
  <si>
    <r>
      <rPr>
        <sz val="5.5"/>
        <rFont val="Arial"/>
        <family val="2"/>
      </rPr>
      <t>CARREIRA / CLASSE / ESCOLARIDADE / PADRÃO</t>
    </r>
  </si>
  <si>
    <r>
      <rPr>
        <sz val="5.5"/>
        <rFont val="Arial"/>
        <family val="2"/>
      </rPr>
      <t>Ativos</t>
    </r>
  </si>
  <si>
    <r>
      <rPr>
        <sz val="5.5"/>
        <rFont val="Arial"/>
        <family val="2"/>
      </rPr>
      <t>Inativos e Pensionistas</t>
    </r>
  </si>
  <si>
    <r>
      <rPr>
        <sz val="5.5"/>
        <rFont val="Arial"/>
        <family val="2"/>
      </rPr>
      <t>Ocupados</t>
    </r>
  </si>
  <si>
    <r>
      <rPr>
        <sz val="5.5"/>
        <rFont val="Arial"/>
        <family val="2"/>
      </rPr>
      <t>Vagos</t>
    </r>
  </si>
  <si>
    <r>
      <rPr>
        <sz val="5.5"/>
        <rFont val="Arial"/>
        <family val="2"/>
      </rPr>
      <t>Total</t>
    </r>
  </si>
  <si>
    <r>
      <rPr>
        <sz val="5.5"/>
        <rFont val="Arial"/>
        <family val="2"/>
      </rPr>
      <t>Aposentados</t>
    </r>
  </si>
  <si>
    <r>
      <rPr>
        <sz val="5.5"/>
        <rFont val="Arial"/>
        <family val="2"/>
      </rPr>
      <t>Instituidores de Pensão</t>
    </r>
  </si>
  <si>
    <r>
      <rPr>
        <sz val="5.5"/>
        <rFont val="Arial"/>
        <family val="2"/>
      </rPr>
      <t>Beneficiários de Pensão</t>
    </r>
  </si>
  <si>
    <r>
      <rPr>
        <sz val="5.5"/>
        <rFont val="Arial"/>
        <family val="2"/>
      </rPr>
      <t>Estáveis</t>
    </r>
  </si>
  <si>
    <r>
      <rPr>
        <sz val="5.5"/>
        <rFont val="Arial"/>
        <family val="2"/>
      </rPr>
      <t xml:space="preserve">Não-
</t>
    </r>
    <r>
      <rPr>
        <sz val="5.5"/>
        <rFont val="Arial"/>
        <family val="2"/>
      </rPr>
      <t>Estáveis</t>
    </r>
  </si>
  <si>
    <r>
      <rPr>
        <sz val="5.5"/>
        <rFont val="Arial"/>
        <family val="2"/>
      </rPr>
      <t>Subtotal</t>
    </r>
  </si>
  <si>
    <r>
      <rPr>
        <sz val="5.5"/>
        <rFont val="Arial"/>
        <family val="2"/>
      </rPr>
      <t>C</t>
    </r>
  </si>
  <si>
    <r>
      <rPr>
        <sz val="5.5"/>
        <rFont val="Arial"/>
        <family val="2"/>
      </rPr>
      <t>A</t>
    </r>
  </si>
  <si>
    <r>
      <rPr>
        <sz val="5.5"/>
        <rFont val="Arial"/>
        <family val="2"/>
      </rPr>
      <t>N</t>
    </r>
  </si>
  <si>
    <r>
      <rPr>
        <sz val="5.5"/>
        <rFont val="Arial"/>
        <family val="2"/>
      </rPr>
      <t>S</t>
    </r>
  </si>
  <si>
    <r>
      <rPr>
        <sz val="5.5"/>
        <rFont val="Arial"/>
        <family val="2"/>
      </rPr>
      <t>B</t>
    </r>
  </si>
  <si>
    <r>
      <rPr>
        <sz val="5.5"/>
        <rFont val="Arial"/>
        <family val="2"/>
      </rPr>
      <t>U</t>
    </r>
  </si>
  <si>
    <r>
      <rPr>
        <sz val="5.5"/>
        <rFont val="Arial"/>
        <family val="2"/>
      </rPr>
      <t>L</t>
    </r>
  </si>
  <si>
    <r>
      <rPr>
        <sz val="5.5"/>
        <rFont val="Arial"/>
        <family val="2"/>
      </rPr>
      <t>P</t>
    </r>
  </si>
  <si>
    <r>
      <rPr>
        <sz val="5.5"/>
        <rFont val="Arial"/>
        <family val="2"/>
      </rPr>
      <t>I</t>
    </r>
  </si>
  <si>
    <r>
      <rPr>
        <sz val="5.5"/>
        <rFont val="Arial"/>
        <family val="2"/>
      </rPr>
      <t>E</t>
    </r>
  </si>
  <si>
    <r>
      <rPr>
        <sz val="5.5"/>
        <rFont val="Arial"/>
        <family val="2"/>
      </rPr>
      <t>R</t>
    </r>
  </si>
  <si>
    <r>
      <rPr>
        <sz val="5.5"/>
        <rFont val="Arial"/>
        <family val="2"/>
      </rPr>
      <t>T</t>
    </r>
  </si>
  <si>
    <r>
      <rPr>
        <sz val="5.5"/>
        <rFont val="Arial"/>
        <family val="2"/>
      </rPr>
      <t>O</t>
    </r>
  </si>
  <si>
    <r>
      <rPr>
        <sz val="5.5"/>
        <rFont val="Arial"/>
        <family val="2"/>
      </rPr>
      <t>TOTAL ANALISTA</t>
    </r>
  </si>
  <si>
    <r>
      <rPr>
        <sz val="5.5"/>
        <rFont val="Arial"/>
        <family val="2"/>
      </rPr>
      <t>É</t>
    </r>
  </si>
  <si>
    <r>
      <rPr>
        <sz val="5.5"/>
        <rFont val="Arial"/>
        <family val="2"/>
      </rPr>
      <t>M</t>
    </r>
  </si>
  <si>
    <r>
      <rPr>
        <sz val="5.5"/>
        <rFont val="Arial"/>
        <family val="2"/>
      </rPr>
      <t>D</t>
    </r>
  </si>
  <si>
    <r>
      <rPr>
        <sz val="5.5"/>
        <rFont val="Arial"/>
        <family val="2"/>
      </rPr>
      <t>TOTAL TÉCNICO</t>
    </r>
  </si>
  <si>
    <r>
      <rPr>
        <sz val="6"/>
        <rFont val="Arial"/>
        <family val="2"/>
      </rPr>
      <t>251                    23</t>
    </r>
  </si>
  <si>
    <t>AJ 13</t>
  </si>
  <si>
    <t>AJ 12</t>
  </si>
  <si>
    <t>AJ 11</t>
  </si>
  <si>
    <t>AJ 10</t>
  </si>
  <si>
    <t>AJ 9</t>
  </si>
  <si>
    <t>AJ 8</t>
  </si>
  <si>
    <t>AJ 7</t>
  </si>
  <si>
    <t>AJ 6</t>
  </si>
  <si>
    <t>AJ 5</t>
  </si>
  <si>
    <t>AJ 4</t>
  </si>
  <si>
    <t>AJ 3</t>
  </si>
  <si>
    <t>AJ 2</t>
  </si>
  <si>
    <t>AJ 1</t>
  </si>
  <si>
    <t>TJ 13</t>
  </si>
  <si>
    <t>TJ 12</t>
  </si>
  <si>
    <t>TJ 11</t>
  </si>
  <si>
    <t>TJ 10</t>
  </si>
  <si>
    <t>TJ 9</t>
  </si>
  <si>
    <t>TJ 8</t>
  </si>
  <si>
    <t>TJ 7</t>
  </si>
  <si>
    <t>TJ 6</t>
  </si>
  <si>
    <t>TJ 5</t>
  </si>
  <si>
    <t>TJ 4</t>
  </si>
  <si>
    <t>TJ 3</t>
  </si>
  <si>
    <t>TJ 2</t>
  </si>
  <si>
    <t>TJ 1</t>
  </si>
  <si>
    <t>ATIVOS</t>
  </si>
  <si>
    <t>TRT1</t>
  </si>
  <si>
    <t>TRT2</t>
  </si>
  <si>
    <t>TRT3</t>
  </si>
  <si>
    <t>TRT4</t>
  </si>
  <si>
    <t>TRT5</t>
  </si>
  <si>
    <t>TRT6</t>
  </si>
  <si>
    <t>TRT7</t>
  </si>
  <si>
    <t>TRT8</t>
  </si>
  <si>
    <t>TRT9</t>
  </si>
  <si>
    <t>TRT10</t>
  </si>
  <si>
    <t>TRT11</t>
  </si>
  <si>
    <t>TRT12</t>
  </si>
  <si>
    <t>TRT13</t>
  </si>
  <si>
    <t>TRT14</t>
  </si>
  <si>
    <t>TRT15</t>
  </si>
  <si>
    <t>TRT16</t>
  </si>
  <si>
    <t>TRT17</t>
  </si>
  <si>
    <t>TRT18</t>
  </si>
  <si>
    <t>TRT19</t>
  </si>
  <si>
    <t>TRT20</t>
  </si>
  <si>
    <t>TRT21</t>
  </si>
  <si>
    <t>TRT22</t>
  </si>
  <si>
    <t>TRT23</t>
  </si>
  <si>
    <t>TRT24</t>
  </si>
  <si>
    <t>CARREIRA / CLASSE /
ESCOLARIDADE / PADRÃOCARREIRA / CLASSE /
ESCOLARIDADE / PADRÃOCARREIRA / CLASSE /
ESCOLARIDADE / PADRÃOCARREIRA / CLASSE /
ESCOLARIDADE / PADRÃO</t>
  </si>
  <si>
    <t>VB</t>
  </si>
  <si>
    <t>GAJ</t>
  </si>
  <si>
    <t>VB+GAJ</t>
  </si>
  <si>
    <t>AJ</t>
  </si>
  <si>
    <t>TJ</t>
  </si>
  <si>
    <t>TJ 14</t>
  </si>
  <si>
    <t>TJ 17</t>
  </si>
  <si>
    <t>TJ 18</t>
  </si>
  <si>
    <t>TJ 15</t>
  </si>
  <si>
    <t>TJ 16</t>
  </si>
  <si>
    <t>Diferença</t>
  </si>
  <si>
    <t>Aumento de despesas de mantendo os 13 níveis</t>
  </si>
  <si>
    <t>No momento da criação dos novos níveis - ANO 0</t>
  </si>
  <si>
    <t>No primeiro ano SEM a criação de novos níveis - ANO 1</t>
  </si>
  <si>
    <t>Aumento de despesas</t>
  </si>
  <si>
    <t>No primeiro ano COM a criação de novos níveis - ANO 1</t>
  </si>
  <si>
    <t>Aumento de despesas no ANO 1 após sobreposição</t>
  </si>
  <si>
    <t>TOTAL ANO 0</t>
  </si>
  <si>
    <t>TOTAL ANO 1</t>
  </si>
  <si>
    <t>TOTAL TJ</t>
  </si>
  <si>
    <t>TOTAL AJ</t>
  </si>
  <si>
    <t>DESPESA TOTAL APÓS 1 ANO SEM SOBREPOSIÇÃO</t>
  </si>
  <si>
    <t/>
  </si>
  <si>
    <t>No primeiro ano SEM a criação de novos níveis só com ativos</t>
  </si>
  <si>
    <t>No primeiro ano SEM a criação de novos níveis - Ativos e Aposentados</t>
  </si>
  <si>
    <t xml:space="preserve">Aumento de despesas </t>
  </si>
  <si>
    <r>
      <t xml:space="preserve">Na Justiça do Trabalho, dentre os ativos, os Técnicos são 58,86% e os Analisas 41,14%. </t>
    </r>
    <r>
      <rPr>
        <sz val="13"/>
        <color theme="1"/>
        <rFont val="Arial"/>
        <family val="2"/>
      </rPr>
      <t>N</t>
    </r>
    <r>
      <rPr>
        <b/>
        <sz val="13"/>
        <color theme="1"/>
        <rFont val="Arial"/>
        <family val="2"/>
      </rPr>
      <t>o nível 13 estão 56,73% dos Técnicos e 42,66% dos Analisas.
Considerando que os aposentados não tem direito à progressão e os ativos sendo enquadramento por valor da remuneração e não por tempo de serviço, 
a criação de 5 novos níveis para o retorno da sobreposição, no primeiro ano haveria um aumento das despesas com VB e GAJ de 2,02%. 
Sem a criação de novos níveis seria de 7,87% com os ativos e 19,91% incluindo os aposentados.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</si>
</sst>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_-;\-* #,##0.00_-;_-* &quot;-&quot;??_-;_-@_-"/>
    <numFmt numFmtId="164" formatCode="[$-416]General"/>
    <numFmt numFmtId="165" formatCode="&quot; &quot;General"/>
    <numFmt numFmtId="166" formatCode="[$-416]0.00"/>
    <numFmt numFmtId="167" formatCode="[$-416]#,##0"/>
    <numFmt numFmtId="168" formatCode="[$-416]#,##0.00"/>
    <numFmt numFmtId="169" formatCode="&quot; &quot;0&quot; &quot;;&quot; (&quot;0&quot;)&quot;;&quot; - &quot;;&quot; &quot;@&quot; &quot;"/>
    <numFmt numFmtId="170" formatCode="&quot; &quot;#,##0.00&quot; &quot;;&quot; (&quot;#,##0.00&quot;)&quot;;&quot;-&quot;#&quot; &quot;;&quot; &quot;@&quot; &quot;"/>
    <numFmt numFmtId="171" formatCode="#,##0.00&quot; &quot;;&quot; (&quot;#,##0.00&quot;)&quot;;&quot;-&quot;#&quot; &quot;;@&quot; &quot;"/>
    <numFmt numFmtId="172" formatCode="#,##0.00&quot; &quot;;[Red]&quot;(&quot;#,##0.00&quot;)&quot;"/>
    <numFmt numFmtId="173" formatCode="&quot;$&quot;0&quot; &quot;;&quot;($&quot;0&quot;)&quot;"/>
    <numFmt numFmtId="174" formatCode="0.000000"/>
    <numFmt numFmtId="175" formatCode="yyyy&quot;:&quot;mm"/>
    <numFmt numFmtId="176" formatCode="[$€-416]#,##0.00&quot; &quot;;[$€-416]&quot;(&quot;#,##0.00&quot;)&quot;;[$€-416]&quot;-&quot;#&quot; &quot;"/>
    <numFmt numFmtId="177" formatCode="0.0000000"/>
    <numFmt numFmtId="178" formatCode="&quot; R$ &quot;#,##0.00&quot; &quot;;&quot; R$ (&quot;#,##0.00&quot;)&quot;;&quot; R$ -&quot;#&quot; &quot;;&quot; &quot;@&quot; &quot;"/>
    <numFmt numFmtId="179" formatCode="&quot; R$ &quot;#,##0.00&quot; &quot;;&quot; R$ (&quot;#,##0.00&quot;)&quot;;&quot; R$ -&quot;#&quot; &quot;;@&quot; &quot;"/>
    <numFmt numFmtId="180" formatCode="[$-416]0.00%"/>
    <numFmt numFmtId="181" formatCode="%#,#00"/>
    <numFmt numFmtId="182" formatCode="#.#####"/>
    <numFmt numFmtId="183" formatCode="[$-416]0%"/>
    <numFmt numFmtId="184" formatCode="[$R$-416]&quot; &quot;#,##0.00;[Red]&quot;-&quot;[$R$-416]&quot; &quot;#,##0.00"/>
    <numFmt numFmtId="185" formatCode="0&quot; &quot;;[Red]&quot;(&quot;0&quot;)&quot;"/>
    <numFmt numFmtId="186" formatCode="#,##0.000000"/>
    <numFmt numFmtId="187" formatCode="&quot; &quot;#,##0.00&quot; &quot;;&quot;-&quot;#,##0.00&quot; &quot;;&quot;-&quot;#&quot; &quot;;&quot; &quot;@&quot; &quot;"/>
    <numFmt numFmtId="188" formatCode="#,##0.00&quot; &quot;;&quot;-&quot;#,##0.00&quot; &quot;;&quot;-&quot;#&quot; &quot;;@&quot; &quot;"/>
    <numFmt numFmtId="189" formatCode="0.000"/>
    <numFmt numFmtId="190" formatCode="mm/yy"/>
    <numFmt numFmtId="191" formatCode="#.###,"/>
    <numFmt numFmtId="192" formatCode="_-* #,##0_-;\-* #,##0_-;_-* &quot;-&quot;??_-;_-@_-"/>
    <numFmt numFmtId="193" formatCode="General&quot; &quot;"/>
    <numFmt numFmtId="194" formatCode="&quot; &quot;#,##0.00&quot; &quot;;&quot; &quot;&quot;(&quot;#,##0.00&quot;)&quot;;&quot; &quot;&quot;-&quot;#&quot; &quot;;&quot; &quot;@&quot; &quot;"/>
    <numFmt numFmtId="195" formatCode="&quot;$&quot;#,##0&quot; &quot;;&quot;($&quot;#,##0&quot;)&quot;"/>
    <numFmt numFmtId="196" formatCode="&quot; &quot;[$€-416]#,##0.00&quot; &quot;;&quot; &quot;[$€-416]&quot;(&quot;#,##0.00&quot;)&quot;;&quot; &quot;[$€-416]&quot;-&quot;#&quot; &quot;"/>
    <numFmt numFmtId="197" formatCode="&quot; R$ &quot;#,##0.00&quot; &quot;;&quot; R$ &quot;&quot;(&quot;#,##0.00&quot;)&quot;;&quot; R$ &quot;&quot;-&quot;#&quot; &quot;;&quot; &quot;@&quot; &quot;"/>
    <numFmt numFmtId="198" formatCode="#.00000"/>
    <numFmt numFmtId="199" formatCode="#,##0&quot; &quot;;[Red]&quot;(&quot;#,##0&quot;)&quot;"/>
    <numFmt numFmtId="200" formatCode="&quot; &quot;#,##0.00&quot; &quot;;&quot;-&quot;#,##0.00&quot; &quot;;&quot; &quot;&quot;-&quot;#&quot; &quot;;&quot; &quot;@&quot; &quot;"/>
    <numFmt numFmtId="201" formatCode="#.000,"/>
  </numFmts>
  <fonts count="10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7"/>
      <color rgb="FF00000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7.5"/>
      <color rgb="FF000000"/>
      <name val="Arial"/>
      <family val="2"/>
    </font>
    <font>
      <sz val="9"/>
      <name val="Arial"/>
      <family val="2"/>
      <charset val="1"/>
    </font>
    <font>
      <sz val="10"/>
      <color rgb="FF000000"/>
      <name val="Times New Roman"/>
      <family val="1"/>
    </font>
    <font>
      <sz val="9"/>
      <color rgb="FF222222"/>
      <name val="Trebuchet MS"/>
      <family val="2"/>
    </font>
    <font>
      <sz val="9"/>
      <color rgb="FF555555"/>
      <name val="Trebuchet MS"/>
      <family val="2"/>
    </font>
    <font>
      <sz val="11"/>
      <color rgb="FF000000"/>
      <name val="Calibri"/>
      <family val="2"/>
    </font>
    <font>
      <b/>
      <sz val="9"/>
      <color rgb="FF1B1D1F"/>
      <name val="Trebuchet MS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.5"/>
      <color rgb="FF000000"/>
      <name val="Arial"/>
      <family val="2"/>
    </font>
    <font>
      <sz val="9"/>
      <color rgb="FF000000"/>
      <name val="Arial2"/>
    </font>
    <font>
      <b/>
      <sz val="8"/>
      <name val="Courier New"/>
      <family val="3"/>
    </font>
    <font>
      <b/>
      <sz val="8"/>
      <color rgb="FF000000"/>
      <name val="Courier New"/>
      <family val="2"/>
    </font>
    <font>
      <sz val="8"/>
      <color rgb="FF000000"/>
      <name val="Courier New"/>
      <family val="2"/>
    </font>
    <font>
      <sz val="8"/>
      <name val="Courier New"/>
      <family val="3"/>
    </font>
    <font>
      <b/>
      <sz val="11"/>
      <color rgb="FF333333"/>
      <name val="Tahoma"/>
      <family val="2"/>
    </font>
    <font>
      <sz val="11"/>
      <color rgb="FF333333"/>
      <name val="Tahoma"/>
      <family val="2"/>
    </font>
    <font>
      <sz val="5.5"/>
      <name val="Arial"/>
      <family val="2"/>
    </font>
    <font>
      <sz val="5.5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Courier New"/>
      <family val="3"/>
    </font>
    <font>
      <sz val="10"/>
      <color rgb="FFCC0000"/>
      <name val="Arial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"/>
      <family val="2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MS Sans Serif"/>
    </font>
    <font>
      <sz val="10"/>
      <color rgb="FF000000"/>
      <name val="MS Sans Serif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8"/>
      <color rgb="FF003366"/>
      <name val="Cambria"/>
      <family val="1"/>
    </font>
    <font>
      <b/>
      <sz val="18"/>
      <color rgb="FF003366"/>
      <name val="Cambria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sz val="8"/>
      <color theme="1"/>
      <name val="SwitzerlandLight"/>
    </font>
    <font>
      <sz val="7"/>
      <color theme="1"/>
      <name val="Times New Roman"/>
      <family val="1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9"/>
      <color theme="1"/>
      <name val="Times New Roman"/>
      <family val="1"/>
    </font>
    <font>
      <sz val="10"/>
      <color theme="1"/>
      <name val="Arial1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Arial"/>
      <family val="2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sz val="13"/>
      <color theme="1"/>
      <name val="Arial1"/>
    </font>
    <font>
      <sz val="13"/>
      <color theme="1"/>
      <name val="Arial "/>
    </font>
    <font>
      <b/>
      <sz val="13"/>
      <color theme="1"/>
      <name val="Arial1"/>
    </font>
  </fonts>
  <fills count="5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6D6D6"/>
      </patternFill>
    </fill>
    <fill>
      <patternFill patternType="solid">
        <fgColor rgb="FFC0C0C0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59595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6D6D6"/>
      </left>
      <right style="medium">
        <color rgb="FFD6D6D6"/>
      </right>
      <top style="medium">
        <color rgb="FFD6D6D6"/>
      </top>
      <bottom style="medium">
        <color rgb="FFD6D6D6"/>
      </bottom>
      <diagonal/>
    </border>
    <border>
      <left/>
      <right style="medium">
        <color rgb="FFD6D6D6"/>
      </right>
      <top style="medium">
        <color rgb="FFD6D6D6"/>
      </top>
      <bottom style="medium">
        <color rgb="FFD6D6D6"/>
      </bottom>
      <diagonal/>
    </border>
    <border>
      <left/>
      <right/>
      <top style="medium">
        <color rgb="FFD6D6D6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DDDDDD"/>
      </bottom>
      <diagonal/>
    </border>
    <border>
      <left/>
      <right/>
      <top style="thin">
        <color rgb="FF000000"/>
      </top>
      <bottom style="thick">
        <color rgb="FFDDDDDD"/>
      </bottom>
      <diagonal/>
    </border>
    <border>
      <left/>
      <right style="thin">
        <color rgb="FF000000"/>
      </right>
      <top style="thin">
        <color rgb="FF000000"/>
      </top>
      <bottom style="thick">
        <color rgb="FFDDDDDD"/>
      </bottom>
      <diagonal/>
    </border>
    <border>
      <left style="thin">
        <color rgb="FF000000"/>
      </left>
      <right/>
      <top/>
      <bottom style="thick">
        <color rgb="FFDDDDDD"/>
      </bottom>
      <diagonal/>
    </border>
    <border>
      <left/>
      <right/>
      <top/>
      <bottom style="thick">
        <color rgb="FFDDDDDD"/>
      </bottom>
      <diagonal/>
    </border>
    <border>
      <left/>
      <right style="thin">
        <color rgb="FF000000"/>
      </right>
      <top/>
      <bottom style="thick">
        <color rgb="FFDDDDDD"/>
      </bottom>
      <diagonal/>
    </border>
    <border>
      <left style="thin">
        <color rgb="FF000000"/>
      </left>
      <right/>
      <top style="thick">
        <color rgb="FFDDDDDD"/>
      </top>
      <bottom style="thick">
        <color rgb="FFDDDDDD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 style="thin">
        <color rgb="FF000000"/>
      </right>
      <top style="thick">
        <color rgb="FFDDDDDD"/>
      </top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 style="thick">
        <color rgb="FFDDDDDD"/>
      </top>
      <bottom/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/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88">
    <xf numFmtId="0" fontId="0" fillId="0" borderId="0"/>
    <xf numFmtId="0" fontId="1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2" fillId="0" borderId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5" borderId="0" applyBorder="0" applyProtection="0"/>
    <xf numFmtId="164" fontId="21" fillId="35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41" borderId="0" applyBorder="0" applyProtection="0"/>
    <xf numFmtId="164" fontId="43" fillId="41" borderId="0" applyBorder="0" applyProtection="0"/>
    <xf numFmtId="0" fontId="44" fillId="0" borderId="0" applyNumberFormat="0" applyBorder="0" applyProtection="0"/>
    <xf numFmtId="0" fontId="45" fillId="42" borderId="0" applyNumberFormat="0" applyBorder="0" applyProtection="0"/>
    <xf numFmtId="0" fontId="45" fillId="43" borderId="0" applyNumberFormat="0" applyBorder="0" applyProtection="0"/>
    <xf numFmtId="0" fontId="44" fillId="44" borderId="0" applyNumberFormat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8" borderId="0" applyBorder="0" applyProtection="0"/>
    <xf numFmtId="164" fontId="43" fillId="28" borderId="0" applyBorder="0" applyProtection="0"/>
    <xf numFmtId="165" fontId="46" fillId="0" borderId="12" applyProtection="0"/>
    <xf numFmtId="165" fontId="46" fillId="0" borderId="12" applyProtection="0"/>
    <xf numFmtId="0" fontId="47" fillId="45" borderId="0" applyNumberFormat="0" applyBorder="0" applyProtection="0"/>
    <xf numFmtId="164" fontId="48" fillId="30" borderId="0" applyBorder="0" applyProtection="0"/>
    <xf numFmtId="164" fontId="48" fillId="30" borderId="0" applyBorder="0" applyProtection="0"/>
    <xf numFmtId="165" fontId="49" fillId="0" borderId="0" applyBorder="0" applyProtection="0">
      <alignment vertical="top"/>
    </xf>
    <xf numFmtId="165" fontId="49" fillId="0" borderId="0" applyBorder="0" applyProtection="0">
      <alignment vertical="top"/>
    </xf>
    <xf numFmtId="165" fontId="50" fillId="0" borderId="0" applyBorder="0" applyProtection="0">
      <alignment horizontal="right"/>
    </xf>
    <xf numFmtId="165" fontId="50" fillId="0" borderId="0" applyBorder="0" applyProtection="0">
      <alignment horizontal="right"/>
    </xf>
    <xf numFmtId="165" fontId="50" fillId="0" borderId="0" applyBorder="0" applyProtection="0">
      <alignment horizontal="left"/>
    </xf>
    <xf numFmtId="165" fontId="50" fillId="0" borderId="0" applyBorder="0" applyProtection="0">
      <alignment horizontal="left"/>
    </xf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5" fillId="0" borderId="0" applyBorder="0" applyProtection="0"/>
    <xf numFmtId="164" fontId="55" fillId="0" borderId="0" applyBorder="0" applyProtection="0"/>
    <xf numFmtId="164" fontId="56" fillId="0" borderId="0" applyBorder="0" applyProtection="0"/>
    <xf numFmtId="164" fontId="56" fillId="0" borderId="0" applyBorder="0" applyProtection="0"/>
    <xf numFmtId="166" fontId="57" fillId="0" borderId="0" applyBorder="0">
      <protection locked="0"/>
    </xf>
    <xf numFmtId="166" fontId="57" fillId="0" borderId="0" applyBorder="0">
      <protection locked="0"/>
    </xf>
    <xf numFmtId="166" fontId="58" fillId="0" borderId="0" applyBorder="0">
      <protection locked="0"/>
    </xf>
    <xf numFmtId="166" fontId="58" fillId="0" borderId="0" applyBorder="0">
      <protection locked="0"/>
    </xf>
    <xf numFmtId="164" fontId="52" fillId="35" borderId="58" applyProtection="0"/>
    <xf numFmtId="164" fontId="52" fillId="35" borderId="58" applyProtection="0"/>
    <xf numFmtId="164" fontId="59" fillId="0" borderId="0" applyBorder="0" applyProtection="0">
      <alignment vertical="center"/>
    </xf>
    <xf numFmtId="164" fontId="59" fillId="0" borderId="0" applyBorder="0" applyProtection="0">
      <alignment vertical="center"/>
    </xf>
    <xf numFmtId="164" fontId="53" fillId="46" borderId="59" applyProtection="0"/>
    <xf numFmtId="164" fontId="53" fillId="46" borderId="59" applyProtection="0"/>
    <xf numFmtId="168" fontId="21" fillId="0" borderId="0" applyBorder="0" applyProtection="0"/>
    <xf numFmtId="169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72" fontId="21" fillId="0" borderId="0" applyBorder="0" applyProtection="0"/>
    <xf numFmtId="167" fontId="21" fillId="0" borderId="0" applyBorder="0" applyProtection="0"/>
    <xf numFmtId="167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73" fontId="21" fillId="0" borderId="0" applyBorder="0" applyProtection="0"/>
    <xf numFmtId="173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74" fontId="21" fillId="0" borderId="0" applyBorder="0" applyProtection="0"/>
    <xf numFmtId="174" fontId="21" fillId="0" borderId="0" applyBorder="0" applyProtection="0"/>
    <xf numFmtId="175" fontId="21" fillId="0" borderId="0" applyBorder="0" applyProtection="0"/>
    <xf numFmtId="175" fontId="21" fillId="0" borderId="0" applyBorder="0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5" borderId="58" applyProtection="0"/>
    <xf numFmtId="164" fontId="61" fillId="35" borderId="58" applyProtection="0"/>
    <xf numFmtId="0" fontId="62" fillId="47" borderId="0" applyNumberFormat="0" applyBorder="0" applyProtection="0"/>
    <xf numFmtId="176" fontId="60" fillId="0" borderId="0" applyBorder="0" applyProtection="0"/>
    <xf numFmtId="176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76" fontId="60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4" fillId="0" borderId="11" applyProtection="0">
      <alignment horizontal="center"/>
    </xf>
    <xf numFmtId="164" fontId="64" fillId="0" borderId="11" applyProtection="0">
      <alignment horizontal="center"/>
    </xf>
    <xf numFmtId="166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164" fontId="18" fillId="0" borderId="0" applyBorder="0" applyProtection="0">
      <alignment horizontal="left"/>
    </xf>
    <xf numFmtId="164" fontId="18" fillId="0" borderId="0" applyBorder="0" applyProtection="0">
      <alignment horizontal="left"/>
    </xf>
    <xf numFmtId="0" fontId="65" fillId="0" borderId="0" applyNumberFormat="0" applyBorder="0" applyProtection="0"/>
    <xf numFmtId="0" fontId="66" fillId="31" borderId="0" applyNumberFormat="0" applyBorder="0" applyProtection="0"/>
    <xf numFmtId="164" fontId="51" fillId="31" borderId="0" applyBorder="0" applyProtection="0"/>
    <xf numFmtId="164" fontId="51" fillId="31" borderId="0" applyBorder="0" applyProtection="0"/>
    <xf numFmtId="0" fontId="67" fillId="0" borderId="0" applyNumberFormat="0" applyBorder="0" applyProtection="0">
      <alignment horizontal="center"/>
    </xf>
    <xf numFmtId="0" fontId="68" fillId="0" borderId="0" applyNumberFormat="0" applyBorder="0" applyProtection="0"/>
    <xf numFmtId="164" fontId="67" fillId="0" borderId="0" applyBorder="0" applyProtection="0">
      <alignment horizontal="center"/>
    </xf>
    <xf numFmtId="164" fontId="69" fillId="0" borderId="61" applyProtection="0"/>
    <xf numFmtId="164" fontId="69" fillId="0" borderId="61" applyProtection="0"/>
    <xf numFmtId="0" fontId="70" fillId="0" borderId="0" applyNumberFormat="0" applyBorder="0" applyProtection="0"/>
    <xf numFmtId="164" fontId="71" fillId="0" borderId="62" applyProtection="0"/>
    <xf numFmtId="164" fontId="71" fillId="0" borderId="62" applyProtection="0"/>
    <xf numFmtId="164" fontId="72" fillId="0" borderId="63" applyProtection="0"/>
    <xf numFmtId="164" fontId="72" fillId="0" borderId="63" applyProtection="0"/>
    <xf numFmtId="164" fontId="72" fillId="0" borderId="0" applyBorder="0" applyProtection="0"/>
    <xf numFmtId="164" fontId="72" fillId="0" borderId="0" applyBorder="0" applyProtection="0"/>
    <xf numFmtId="0" fontId="67" fillId="0" borderId="0" applyNumberFormat="0" applyBorder="0" applyProtection="0">
      <alignment horizontal="center" textRotation="90"/>
    </xf>
    <xf numFmtId="164" fontId="67" fillId="0" borderId="0" applyBorder="0" applyProtection="0">
      <alignment horizontal="center" textRotation="90"/>
    </xf>
    <xf numFmtId="0" fontId="73" fillId="0" borderId="0" applyNumberFormat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6" fillId="0" borderId="0" applyBorder="0" applyProtection="0"/>
    <xf numFmtId="164" fontId="46" fillId="0" borderId="0" applyBorder="0" applyProtection="0"/>
    <xf numFmtId="164" fontId="61" fillId="34" borderId="58" applyProtection="0"/>
    <xf numFmtId="164" fontId="61" fillId="34" borderId="58" applyProtection="0"/>
    <xf numFmtId="164" fontId="64" fillId="0" borderId="11" applyProtection="0">
      <alignment horizontal="center"/>
    </xf>
    <xf numFmtId="164" fontId="74" fillId="0" borderId="3" applyProtection="0">
      <alignment horizontal="center"/>
    </xf>
    <xf numFmtId="177" fontId="21" fillId="0" borderId="0" applyBorder="0" applyProtection="0"/>
    <xf numFmtId="177" fontId="21" fillId="0" borderId="0" applyBorder="0" applyProtection="0"/>
    <xf numFmtId="164" fontId="54" fillId="0" borderId="60" applyProtection="0"/>
    <xf numFmtId="164" fontId="54" fillId="0" borderId="60" applyProtection="0"/>
    <xf numFmtId="170" fontId="21" fillId="0" borderId="0" applyBorder="0" applyProtection="0"/>
    <xf numFmtId="178" fontId="60" fillId="0" borderId="0" applyBorder="0" applyProtection="0"/>
    <xf numFmtId="179" fontId="60" fillId="0" borderId="0" applyBorder="0" applyProtection="0"/>
    <xf numFmtId="173" fontId="21" fillId="0" borderId="0" applyBorder="0" applyProtection="0"/>
    <xf numFmtId="173" fontId="21" fillId="0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0" fontId="76" fillId="49" borderId="0" applyNumberFormat="0" applyBorder="0" applyProtection="0"/>
    <xf numFmtId="164" fontId="75" fillId="48" borderId="0" applyBorder="0" applyProtection="0"/>
    <xf numFmtId="164" fontId="75" fillId="48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42" fillId="0" borderId="0" applyFont="0" applyBorder="0" applyProtection="0"/>
    <xf numFmtId="164" fontId="21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0" fontId="77" fillId="49" borderId="58" applyNumberFormat="0" applyProtection="0"/>
    <xf numFmtId="164" fontId="60" fillId="49" borderId="64" applyProtection="0"/>
    <xf numFmtId="164" fontId="60" fillId="49" borderId="64" applyProtection="0"/>
    <xf numFmtId="164" fontId="78" fillId="35" borderId="59" applyProtection="0"/>
    <xf numFmtId="164" fontId="78" fillId="35" borderId="59" applyProtection="0"/>
    <xf numFmtId="180" fontId="21" fillId="0" borderId="0" applyBorder="0" applyProtection="0"/>
    <xf numFmtId="181" fontId="57" fillId="0" borderId="0" applyBorder="0">
      <protection locked="0"/>
    </xf>
    <xf numFmtId="181" fontId="57" fillId="0" borderId="0" applyBorder="0">
      <protection locked="0"/>
    </xf>
    <xf numFmtId="182" fontId="57" fillId="0" borderId="0" applyBorder="0">
      <protection locked="0"/>
    </xf>
    <xf numFmtId="182" fontId="57" fillId="0" borderId="0" applyBorder="0">
      <protection locked="0"/>
    </xf>
    <xf numFmtId="183" fontId="60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0" fontId="79" fillId="0" borderId="0" applyNumberFormat="0" applyBorder="0" applyProtection="0"/>
    <xf numFmtId="0" fontId="80" fillId="0" borderId="0" applyNumberFormat="0" applyBorder="0" applyProtection="0"/>
    <xf numFmtId="164" fontId="79" fillId="0" borderId="0" applyBorder="0" applyProtection="0"/>
    <xf numFmtId="184" fontId="79" fillId="0" borderId="0" applyBorder="0" applyProtection="0"/>
    <xf numFmtId="184" fontId="79" fillId="0" borderId="0" applyBorder="0" applyProtection="0"/>
    <xf numFmtId="164" fontId="50" fillId="0" borderId="0" applyBorder="0" applyProtection="0"/>
    <xf numFmtId="164" fontId="50" fillId="0" borderId="0" applyBorder="0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85" fontId="21" fillId="0" borderId="0" applyBorder="0" applyProtection="0"/>
    <xf numFmtId="185" fontId="21" fillId="0" borderId="0" applyBorder="0" applyProtection="0"/>
    <xf numFmtId="185" fontId="81" fillId="0" borderId="9" applyProtection="0"/>
    <xf numFmtId="185" fontId="82" fillId="0" borderId="9" applyProtection="0"/>
    <xf numFmtId="186" fontId="60" fillId="0" borderId="0" applyBorder="0">
      <protection locked="0"/>
    </xf>
    <xf numFmtId="186" fontId="60" fillId="0" borderId="0" applyBorder="0">
      <protection locked="0"/>
    </xf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21" fillId="0" borderId="0" applyBorder="0" applyProtection="0"/>
    <xf numFmtId="171" fontId="21" fillId="0" borderId="0" applyBorder="0" applyProtection="0"/>
    <xf numFmtId="187" fontId="60" fillId="0" borderId="0" applyBorder="0" applyProtection="0"/>
    <xf numFmtId="188" fontId="60" fillId="0" borderId="0" applyBorder="0" applyProtection="0"/>
    <xf numFmtId="0" fontId="42" fillId="0" borderId="0" applyNumberFormat="0" applyFont="0" applyBorder="0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83" fillId="0" borderId="0" applyBorder="0" applyProtection="0"/>
    <xf numFmtId="164" fontId="84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6" fillId="0" borderId="0" applyBorder="0" applyProtection="0"/>
    <xf numFmtId="164" fontId="83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70" fontId="60" fillId="0" borderId="0" applyBorder="0" applyProtection="0"/>
    <xf numFmtId="170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0" fontId="42" fillId="0" borderId="0" applyNumberFormat="0" applyFont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89" fontId="21" fillId="0" borderId="0" applyBorder="0" applyProtection="0"/>
    <xf numFmtId="189" fontId="21" fillId="0" borderId="0" applyBorder="0" applyProtection="0"/>
    <xf numFmtId="190" fontId="21" fillId="0" borderId="0" applyBorder="0" applyProtection="0"/>
    <xf numFmtId="190" fontId="21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6" fontId="89" fillId="0" borderId="0" applyBorder="0">
      <protection locked="0"/>
    </xf>
    <xf numFmtId="166" fontId="89" fillId="0" borderId="0" applyBorder="0">
      <protection locked="0"/>
    </xf>
    <xf numFmtId="166" fontId="89" fillId="0" borderId="0" applyBorder="0">
      <protection locked="0"/>
    </xf>
    <xf numFmtId="166" fontId="89" fillId="0" borderId="0" applyBorder="0">
      <protection locked="0"/>
    </xf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82" fontId="57" fillId="0" borderId="0" applyBorder="0">
      <protection locked="0"/>
    </xf>
    <xf numFmtId="182" fontId="57" fillId="0" borderId="0" applyBorder="0">
      <protection locked="0"/>
    </xf>
    <xf numFmtId="191" fontId="57" fillId="0" borderId="0" applyBorder="0">
      <protection locked="0"/>
    </xf>
    <xf numFmtId="191" fontId="57" fillId="0" borderId="0" applyBorder="0">
      <protection locked="0"/>
    </xf>
    <xf numFmtId="164" fontId="60" fillId="0" borderId="0" applyBorder="0" applyProtection="0"/>
    <xf numFmtId="164" fontId="60" fillId="0" borderId="0" applyBorder="0" applyProtection="0"/>
    <xf numFmtId="187" fontId="21" fillId="0" borderId="0" applyBorder="0" applyProtection="0"/>
    <xf numFmtId="170" fontId="60" fillId="0" borderId="0" applyBorder="0" applyProtection="0"/>
    <xf numFmtId="171" fontId="60" fillId="0" borderId="0" applyBorder="0" applyProtection="0"/>
    <xf numFmtId="188" fontId="21" fillId="0" borderId="0" applyBorder="0" applyProtection="0"/>
    <xf numFmtId="187" fontId="60" fillId="0" borderId="0" applyBorder="0" applyProtection="0"/>
    <xf numFmtId="188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87" fontId="60" fillId="0" borderId="0" applyBorder="0" applyProtection="0"/>
    <xf numFmtId="188" fontId="60" fillId="0" borderId="0" applyBorder="0" applyProtection="0"/>
    <xf numFmtId="167" fontId="21" fillId="0" borderId="0" applyBorder="0" applyProtection="0"/>
    <xf numFmtId="167" fontId="21" fillId="0" borderId="0" applyBorder="0" applyProtection="0"/>
    <xf numFmtId="0" fontId="47" fillId="0" borderId="0" applyNumberFormat="0" applyBorder="0" applyProtection="0"/>
    <xf numFmtId="164" fontId="87" fillId="0" borderId="0" applyBorder="0" applyProtection="0"/>
    <xf numFmtId="164" fontId="87" fillId="0" borderId="0" applyBorder="0" applyProtection="0"/>
    <xf numFmtId="0" fontId="38" fillId="0" borderId="0"/>
    <xf numFmtId="0" fontId="21" fillId="29" borderId="0"/>
    <xf numFmtId="0" fontId="21" fillId="30" borderId="0"/>
    <xf numFmtId="0" fontId="21" fillId="31" borderId="0"/>
    <xf numFmtId="0" fontId="21" fillId="32" borderId="0"/>
    <xf numFmtId="0" fontId="21" fillId="33" borderId="0"/>
    <xf numFmtId="0" fontId="21" fillId="34" borderId="0"/>
    <xf numFmtId="0" fontId="21" fillId="29" borderId="0"/>
    <xf numFmtId="0" fontId="21" fillId="29" borderId="0"/>
    <xf numFmtId="0" fontId="21" fillId="29" borderId="0"/>
    <xf numFmtId="0" fontId="21" fillId="29" borderId="0"/>
    <xf numFmtId="0" fontId="21" fillId="30" borderId="0"/>
    <xf numFmtId="0" fontId="21" fillId="30" borderId="0"/>
    <xf numFmtId="0" fontId="21" fillId="30" borderId="0"/>
    <xf numFmtId="0" fontId="21" fillId="30" borderId="0"/>
    <xf numFmtId="0" fontId="21" fillId="31" borderId="0"/>
    <xf numFmtId="0" fontId="21" fillId="31" borderId="0"/>
    <xf numFmtId="0" fontId="21" fillId="31" borderId="0"/>
    <xf numFmtId="0" fontId="21" fillId="31" borderId="0"/>
    <xf numFmtId="0" fontId="21" fillId="32" borderId="0"/>
    <xf numFmtId="0" fontId="21" fillId="32" borderId="0"/>
    <xf numFmtId="0" fontId="21" fillId="32" borderId="0"/>
    <xf numFmtId="0" fontId="21" fillId="32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4" borderId="0"/>
    <xf numFmtId="0" fontId="21" fillId="34" borderId="0"/>
    <xf numFmtId="0" fontId="21" fillId="34" borderId="0"/>
    <xf numFmtId="0" fontId="21" fillId="35" borderId="0"/>
    <xf numFmtId="0" fontId="21" fillId="36" borderId="0"/>
    <xf numFmtId="0" fontId="21" fillId="37" borderId="0"/>
    <xf numFmtId="0" fontId="21" fillId="38" borderId="0"/>
    <xf numFmtId="0" fontId="21" fillId="32" borderId="0"/>
    <xf numFmtId="0" fontId="21" fillId="36" borderId="0"/>
    <xf numFmtId="0" fontId="21" fillId="39" borderId="0"/>
    <xf numFmtId="0" fontId="21" fillId="36" borderId="0"/>
    <xf numFmtId="0" fontId="21" fillId="36" borderId="0"/>
    <xf numFmtId="0" fontId="21" fillId="36" borderId="0"/>
    <xf numFmtId="0" fontId="21" fillId="36" borderId="0"/>
    <xf numFmtId="0" fontId="21" fillId="37" borderId="0"/>
    <xf numFmtId="0" fontId="21" fillId="37" borderId="0"/>
    <xf numFmtId="0" fontId="21" fillId="37" borderId="0"/>
    <xf numFmtId="0" fontId="21" fillId="37" borderId="0"/>
    <xf numFmtId="0" fontId="21" fillId="38" borderId="0"/>
    <xf numFmtId="0" fontId="21" fillId="38" borderId="0"/>
    <xf numFmtId="0" fontId="21" fillId="38" borderId="0"/>
    <xf numFmtId="0" fontId="21" fillId="38" borderId="0"/>
    <xf numFmtId="0" fontId="21" fillId="32" borderId="0"/>
    <xf numFmtId="0" fontId="21" fillId="32" borderId="0"/>
    <xf numFmtId="0" fontId="21" fillId="32" borderId="0"/>
    <xf numFmtId="0" fontId="21" fillId="32" borderId="0"/>
    <xf numFmtId="0" fontId="21" fillId="36" borderId="0"/>
    <xf numFmtId="0" fontId="21" fillId="36" borderId="0"/>
    <xf numFmtId="0" fontId="21" fillId="36" borderId="0"/>
    <xf numFmtId="0" fontId="21" fillId="36" borderId="0"/>
    <xf numFmtId="0" fontId="21" fillId="39" borderId="0"/>
    <xf numFmtId="0" fontId="21" fillId="39" borderId="0"/>
    <xf numFmtId="0" fontId="21" fillId="39" borderId="0"/>
    <xf numFmtId="0" fontId="21" fillId="39" borderId="0"/>
    <xf numFmtId="0" fontId="43" fillId="40" borderId="0"/>
    <xf numFmtId="0" fontId="43" fillId="37" borderId="0"/>
    <xf numFmtId="0" fontId="43" fillId="38" borderId="0"/>
    <xf numFmtId="0" fontId="43" fillId="26" borderId="0"/>
    <xf numFmtId="0" fontId="43" fillId="27" borderId="0"/>
    <xf numFmtId="0" fontId="43" fillId="41" borderId="0"/>
    <xf numFmtId="0" fontId="43" fillId="40" borderId="0"/>
    <xf numFmtId="0" fontId="43" fillId="40" borderId="0"/>
    <xf numFmtId="0" fontId="43" fillId="40" borderId="0"/>
    <xf numFmtId="0" fontId="43" fillId="40" borderId="0"/>
    <xf numFmtId="0" fontId="43" fillId="37" borderId="0"/>
    <xf numFmtId="0" fontId="43" fillId="37" borderId="0"/>
    <xf numFmtId="0" fontId="43" fillId="37" borderId="0"/>
    <xf numFmtId="0" fontId="43" fillId="37" borderId="0"/>
    <xf numFmtId="0" fontId="43" fillId="38" borderId="0"/>
    <xf numFmtId="0" fontId="43" fillId="38" borderId="0"/>
    <xf numFmtId="0" fontId="43" fillId="38" borderId="0"/>
    <xf numFmtId="0" fontId="43" fillId="38" borderId="0"/>
    <xf numFmtId="0" fontId="43" fillId="26" borderId="0"/>
    <xf numFmtId="0" fontId="43" fillId="26" borderId="0"/>
    <xf numFmtId="0" fontId="43" fillId="26" borderId="0"/>
    <xf numFmtId="0" fontId="43" fillId="26" borderId="0"/>
    <xf numFmtId="0" fontId="43" fillId="27" borderId="0"/>
    <xf numFmtId="0" fontId="43" fillId="27" borderId="0"/>
    <xf numFmtId="0" fontId="43" fillId="27" borderId="0"/>
    <xf numFmtId="0" fontId="43" fillId="27" borderId="0"/>
    <xf numFmtId="0" fontId="43" fillId="41" borderId="0"/>
    <xf numFmtId="0" fontId="43" fillId="41" borderId="0"/>
    <xf numFmtId="0" fontId="43" fillId="41" borderId="0"/>
    <xf numFmtId="0" fontId="43" fillId="41" borderId="0"/>
    <xf numFmtId="0" fontId="44" fillId="0" borderId="0"/>
    <xf numFmtId="0" fontId="45" fillId="42" borderId="0"/>
    <xf numFmtId="0" fontId="45" fillId="43" borderId="0"/>
    <xf numFmtId="0" fontId="44" fillId="44" borderId="0"/>
    <xf numFmtId="0" fontId="43" fillId="23" borderId="0"/>
    <xf numFmtId="0" fontId="43" fillId="24" borderId="0"/>
    <xf numFmtId="0" fontId="43" fillId="25" borderId="0"/>
    <xf numFmtId="0" fontId="43" fillId="26" borderId="0"/>
    <xf numFmtId="0" fontId="43" fillId="27" borderId="0"/>
    <xf numFmtId="0" fontId="43" fillId="28" borderId="0"/>
    <xf numFmtId="193" fontId="94" fillId="0" borderId="12"/>
    <xf numFmtId="0" fontId="47" fillId="45" borderId="0"/>
    <xf numFmtId="0" fontId="48" fillId="30" borderId="0"/>
    <xf numFmtId="193" fontId="95" fillId="0" borderId="0">
      <alignment vertical="top"/>
    </xf>
    <xf numFmtId="193" fontId="96" fillId="0" borderId="0">
      <alignment horizontal="right"/>
    </xf>
    <xf numFmtId="193" fontId="96" fillId="0" borderId="0">
      <alignment horizontal="left"/>
    </xf>
    <xf numFmtId="0" fontId="51" fillId="31" borderId="0"/>
    <xf numFmtId="0" fontId="51" fillId="31" borderId="0"/>
    <xf numFmtId="0" fontId="51" fillId="31" borderId="0"/>
    <xf numFmtId="0" fontId="51" fillId="31" borderId="0"/>
    <xf numFmtId="2" fontId="57" fillId="0" borderId="0">
      <protection locked="0"/>
    </xf>
    <xf numFmtId="2" fontId="58" fillId="0" borderId="0">
      <protection locked="0"/>
    </xf>
    <xf numFmtId="0" fontId="97" fillId="0" borderId="0"/>
    <xf numFmtId="0" fontId="98" fillId="0" borderId="0"/>
    <xf numFmtId="0" fontId="52" fillId="35" borderId="58"/>
    <xf numFmtId="0" fontId="52" fillId="35" borderId="58"/>
    <xf numFmtId="0" fontId="52" fillId="35" borderId="58"/>
    <xf numFmtId="0" fontId="52" fillId="35" borderId="58"/>
    <xf numFmtId="0" fontId="52" fillId="35" borderId="58"/>
    <xf numFmtId="0" fontId="99" fillId="0" borderId="0">
      <alignment vertical="center"/>
    </xf>
    <xf numFmtId="0" fontId="53" fillId="46" borderId="66"/>
    <xf numFmtId="0" fontId="53" fillId="46" borderId="66"/>
    <xf numFmtId="0" fontId="53" fillId="46" borderId="66"/>
    <xf numFmtId="0" fontId="53" fillId="46" borderId="66"/>
    <xf numFmtId="0" fontId="54" fillId="0" borderId="67"/>
    <xf numFmtId="0" fontId="54" fillId="0" borderId="67"/>
    <xf numFmtId="0" fontId="54" fillId="0" borderId="67"/>
    <xf numFmtId="0" fontId="54" fillId="0" borderId="67"/>
    <xf numFmtId="0" fontId="53" fillId="46" borderId="66"/>
    <xf numFmtId="4" fontId="21" fillId="0" borderId="0"/>
    <xf numFmtId="194" fontId="100" fillId="0" borderId="0"/>
    <xf numFmtId="194" fontId="100" fillId="0" borderId="0"/>
    <xf numFmtId="3" fontId="21" fillId="0" borderId="0"/>
    <xf numFmtId="195" fontId="21" fillId="0" borderId="0"/>
    <xf numFmtId="0" fontId="21" fillId="0" borderId="0"/>
    <xf numFmtId="0" fontId="21" fillId="0" borderId="0"/>
    <xf numFmtId="174" fontId="21" fillId="0" borderId="0"/>
    <xf numFmtId="175" fontId="21" fillId="0" borderId="0"/>
    <xf numFmtId="0" fontId="43" fillId="23" borderId="0"/>
    <xf numFmtId="0" fontId="43" fillId="23" borderId="0"/>
    <xf numFmtId="0" fontId="43" fillId="23" borderId="0"/>
    <xf numFmtId="0" fontId="43" fillId="23" borderId="0"/>
    <xf numFmtId="0" fontId="43" fillId="24" borderId="0"/>
    <xf numFmtId="0" fontId="43" fillId="24" borderId="0"/>
    <xf numFmtId="0" fontId="43" fillId="24" borderId="0"/>
    <xf numFmtId="0" fontId="43" fillId="24" borderId="0"/>
    <xf numFmtId="0" fontId="43" fillId="25" borderId="0"/>
    <xf numFmtId="0" fontId="43" fillId="25" borderId="0"/>
    <xf numFmtId="0" fontId="43" fillId="25" borderId="0"/>
    <xf numFmtId="0" fontId="43" fillId="25" borderId="0"/>
    <xf numFmtId="0" fontId="43" fillId="26" borderId="0"/>
    <xf numFmtId="0" fontId="43" fillId="26" borderId="0"/>
    <xf numFmtId="0" fontId="43" fillId="26" borderId="0"/>
    <xf numFmtId="0" fontId="43" fillId="26" borderId="0"/>
    <xf numFmtId="0" fontId="43" fillId="27" borderId="0"/>
    <xf numFmtId="0" fontId="43" fillId="27" borderId="0"/>
    <xf numFmtId="0" fontId="43" fillId="27" borderId="0"/>
    <xf numFmtId="0" fontId="43" fillId="27" borderId="0"/>
    <xf numFmtId="0" fontId="43" fillId="28" borderId="0"/>
    <xf numFmtId="0" fontId="43" fillId="28" borderId="0"/>
    <xf numFmtId="0" fontId="43" fillId="28" borderId="0"/>
    <xf numFmtId="0" fontId="43" fillId="28" borderId="0"/>
    <xf numFmtId="0" fontId="61" fillId="34" borderId="58"/>
    <xf numFmtId="0" fontId="61" fillId="34" borderId="58"/>
    <xf numFmtId="0" fontId="61" fillId="34" borderId="58"/>
    <xf numFmtId="0" fontId="61" fillId="35" borderId="58"/>
    <xf numFmtId="0" fontId="62" fillId="47" borderId="0"/>
    <xf numFmtId="196" fontId="100" fillId="0" borderId="0"/>
    <xf numFmtId="0" fontId="100" fillId="0" borderId="0"/>
    <xf numFmtId="0" fontId="63" fillId="0" borderId="0"/>
    <xf numFmtId="0" fontId="101" fillId="0" borderId="11">
      <alignment horizontal="center"/>
    </xf>
    <xf numFmtId="2" fontId="21" fillId="0" borderId="0"/>
    <xf numFmtId="2" fontId="21" fillId="0" borderId="0"/>
    <xf numFmtId="0" fontId="102" fillId="0" borderId="0">
      <alignment horizontal="left"/>
    </xf>
    <xf numFmtId="0" fontId="65" fillId="0" borderId="0"/>
    <xf numFmtId="0" fontId="66" fillId="31" borderId="0"/>
    <xf numFmtId="0" fontId="51" fillId="31" borderId="0"/>
    <xf numFmtId="0" fontId="68" fillId="0" borderId="0"/>
    <xf numFmtId="0" fontId="103" fillId="0" borderId="0"/>
    <xf numFmtId="0" fontId="69" fillId="0" borderId="68"/>
    <xf numFmtId="0" fontId="70" fillId="0" borderId="0"/>
    <xf numFmtId="0" fontId="71" fillId="0" borderId="69"/>
    <xf numFmtId="0" fontId="72" fillId="0" borderId="63"/>
    <xf numFmtId="0" fontId="72" fillId="0" borderId="0"/>
    <xf numFmtId="0" fontId="73" fillId="0" borderId="0"/>
    <xf numFmtId="0" fontId="48" fillId="30" borderId="0"/>
    <xf numFmtId="0" fontId="48" fillId="30" borderId="0"/>
    <xf numFmtId="0" fontId="48" fillId="30" borderId="0"/>
    <xf numFmtId="0" fontId="48" fillId="30" borderId="0"/>
    <xf numFmtId="0" fontId="94" fillId="0" borderId="0"/>
    <xf numFmtId="0" fontId="61" fillId="34" borderId="58"/>
    <xf numFmtId="177" fontId="21" fillId="0" borderId="0"/>
    <xf numFmtId="0" fontId="54" fillId="0" borderId="67"/>
    <xf numFmtId="197" fontId="100" fillId="0" borderId="0"/>
    <xf numFmtId="195" fontId="21" fillId="0" borderId="0"/>
    <xf numFmtId="0" fontId="75" fillId="48" borderId="0"/>
    <xf numFmtId="0" fontId="75" fillId="48" borderId="0"/>
    <xf numFmtId="0" fontId="75" fillId="48" borderId="0"/>
    <xf numFmtId="0" fontId="75" fillId="48" borderId="0"/>
    <xf numFmtId="0" fontId="76" fillId="49" borderId="0"/>
    <xf numFmtId="0" fontId="75" fillId="48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/>
    <xf numFmtId="0" fontId="2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49" borderId="64"/>
    <xf numFmtId="0" fontId="100" fillId="49" borderId="64"/>
    <xf numFmtId="0" fontId="100" fillId="49" borderId="64"/>
    <xf numFmtId="0" fontId="100" fillId="49" borderId="64"/>
    <xf numFmtId="0" fontId="77" fillId="49" borderId="58"/>
    <xf numFmtId="0" fontId="100" fillId="49" borderId="64"/>
    <xf numFmtId="0" fontId="78" fillId="35" borderId="59"/>
    <xf numFmtId="181" fontId="57" fillId="0" borderId="0">
      <protection locked="0"/>
    </xf>
    <xf numFmtId="198" fontId="57" fillId="0" borderId="0">
      <protection locked="0"/>
    </xf>
    <xf numFmtId="9" fontId="100" fillId="0" borderId="0"/>
    <xf numFmtId="9" fontId="38" fillId="0" borderId="0"/>
    <xf numFmtId="9" fontId="21" fillId="0" borderId="0"/>
    <xf numFmtId="9" fontId="100" fillId="0" borderId="0"/>
    <xf numFmtId="9" fontId="21" fillId="0" borderId="0"/>
    <xf numFmtId="9" fontId="100" fillId="0" borderId="0"/>
    <xf numFmtId="9" fontId="100" fillId="0" borderId="0"/>
    <xf numFmtId="9" fontId="100" fillId="0" borderId="0"/>
    <xf numFmtId="9" fontId="100" fillId="0" borderId="0"/>
    <xf numFmtId="9" fontId="100" fillId="0" borderId="0"/>
    <xf numFmtId="9" fontId="100" fillId="0" borderId="0"/>
    <xf numFmtId="0" fontId="96" fillId="0" borderId="0"/>
    <xf numFmtId="0" fontId="78" fillId="35" borderId="59"/>
    <xf numFmtId="0" fontId="78" fillId="35" borderId="59"/>
    <xf numFmtId="0" fontId="78" fillId="35" borderId="59"/>
    <xf numFmtId="0" fontId="78" fillId="35" borderId="59"/>
    <xf numFmtId="199" fontId="21" fillId="0" borderId="0"/>
    <xf numFmtId="199" fontId="104" fillId="0" borderId="56"/>
    <xf numFmtId="186" fontId="100" fillId="0" borderId="0">
      <protection locked="0"/>
    </xf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100" fillId="0" borderId="0"/>
    <xf numFmtId="194" fontId="21" fillId="0" borderId="0"/>
    <xf numFmtId="200" fontId="100" fillId="0" borderId="0"/>
    <xf numFmtId="0" fontId="38" fillId="0" borderId="0"/>
    <xf numFmtId="194" fontId="100" fillId="0" borderId="0"/>
    <xf numFmtId="0" fontId="100" fillId="0" borderId="0"/>
    <xf numFmtId="194" fontId="100" fillId="0" borderId="0"/>
    <xf numFmtId="194" fontId="100" fillId="0" borderId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9" fontId="21" fillId="0" borderId="0"/>
    <xf numFmtId="190" fontId="21" fillId="0" borderId="0"/>
    <xf numFmtId="0" fontId="85" fillId="0" borderId="0"/>
    <xf numFmtId="0" fontId="105" fillId="0" borderId="5"/>
    <xf numFmtId="0" fontId="69" fillId="0" borderId="68"/>
    <xf numFmtId="0" fontId="69" fillId="0" borderId="68"/>
    <xf numFmtId="0" fontId="69" fillId="0" borderId="68"/>
    <xf numFmtId="0" fontId="69" fillId="0" borderId="68"/>
    <xf numFmtId="0" fontId="69" fillId="0" borderId="68"/>
    <xf numFmtId="0" fontId="83" fillId="0" borderId="0"/>
    <xf numFmtId="0" fontId="85" fillId="0" borderId="0"/>
    <xf numFmtId="0" fontId="71" fillId="0" borderId="69"/>
    <xf numFmtId="0" fontId="71" fillId="0" borderId="69"/>
    <xf numFmtId="0" fontId="71" fillId="0" borderId="69"/>
    <xf numFmtId="0" fontId="71" fillId="0" borderId="69"/>
    <xf numFmtId="0" fontId="72" fillId="0" borderId="63"/>
    <xf numFmtId="0" fontId="72" fillId="0" borderId="63"/>
    <xf numFmtId="0" fontId="72" fillId="0" borderId="63"/>
    <xf numFmtId="0" fontId="72" fillId="0" borderId="63"/>
    <xf numFmtId="0" fontId="72" fillId="0" borderId="0"/>
    <xf numFmtId="0" fontId="72" fillId="0" borderId="0"/>
    <xf numFmtId="0" fontId="72" fillId="0" borderId="0"/>
    <xf numFmtId="0" fontId="7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" fontId="89" fillId="0" borderId="0">
      <protection locked="0"/>
    </xf>
    <xf numFmtId="2" fontId="89" fillId="0" borderId="0">
      <protection locked="0"/>
    </xf>
    <xf numFmtId="0" fontId="90" fillId="0" borderId="70"/>
    <xf numFmtId="0" fontId="90" fillId="0" borderId="70"/>
    <xf numFmtId="0" fontId="90" fillId="0" borderId="70"/>
    <xf numFmtId="0" fontId="90" fillId="0" borderId="70"/>
    <xf numFmtId="198" fontId="57" fillId="0" borderId="0">
      <protection locked="0"/>
    </xf>
    <xf numFmtId="201" fontId="57" fillId="0" borderId="0">
      <protection locked="0"/>
    </xf>
    <xf numFmtId="0" fontId="100" fillId="0" borderId="0"/>
    <xf numFmtId="200" fontId="38" fillId="0" borderId="0"/>
    <xf numFmtId="194" fontId="100" fillId="0" borderId="0"/>
    <xf numFmtId="200" fontId="100" fillId="0" borderId="0"/>
    <xf numFmtId="194" fontId="100" fillId="0" borderId="0"/>
    <xf numFmtId="200" fontId="100" fillId="0" borderId="0"/>
    <xf numFmtId="3" fontId="21" fillId="0" borderId="0"/>
    <xf numFmtId="0" fontId="47" fillId="0" borderId="0"/>
    <xf numFmtId="0" fontId="87" fillId="0" borderId="0"/>
    <xf numFmtId="4" fontId="21" fillId="0" borderId="0"/>
    <xf numFmtId="0" fontId="105" fillId="0" borderId="5"/>
  </cellStyleXfs>
  <cellXfs count="909">
    <xf numFmtId="0" fontId="0" fillId="0" borderId="0" xfId="0"/>
    <xf numFmtId="0" fontId="3" fillId="3" borderId="1" xfId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top" shrinkToFit="1"/>
    </xf>
    <xf numFmtId="1" fontId="4" fillId="0" borderId="1" xfId="1" applyNumberFormat="1" applyFont="1" applyFill="1" applyBorder="1" applyAlignment="1">
      <alignment horizontal="right" vertical="top" shrinkToFit="1"/>
    </xf>
    <xf numFmtId="1" fontId="4" fillId="2" borderId="1" xfId="1" applyNumberFormat="1" applyFont="1" applyFill="1" applyBorder="1" applyAlignment="1">
      <alignment horizontal="right" vertical="top" shrinkToFit="1"/>
    </xf>
    <xf numFmtId="3" fontId="4" fillId="2" borderId="1" xfId="1" applyNumberFormat="1" applyFont="1" applyFill="1" applyBorder="1" applyAlignment="1">
      <alignment horizontal="right" vertical="top" shrinkToFit="1"/>
    </xf>
    <xf numFmtId="3" fontId="4" fillId="0" borderId="1" xfId="1" applyNumberFormat="1" applyFont="1" applyFill="1" applyBorder="1" applyAlignment="1">
      <alignment horizontal="right" vertical="top" shrinkToFit="1"/>
    </xf>
    <xf numFmtId="1" fontId="4" fillId="2" borderId="2" xfId="1" applyNumberFormat="1" applyFont="1" applyFill="1" applyBorder="1" applyAlignment="1">
      <alignment horizontal="right" vertical="top" shrinkToFit="1"/>
    </xf>
    <xf numFmtId="0" fontId="7" fillId="4" borderId="1" xfId="1" applyFont="1" applyFill="1" applyBorder="1" applyAlignment="1">
      <alignment horizontal="left" vertical="top" wrapText="1" indent="1"/>
    </xf>
    <xf numFmtId="0" fontId="1" fillId="4" borderId="1" xfId="1" applyFill="1" applyBorder="1" applyAlignment="1">
      <alignment horizontal="center" vertical="top" wrapText="1"/>
    </xf>
    <xf numFmtId="1" fontId="8" fillId="4" borderId="1" xfId="1" applyNumberFormat="1" applyFont="1" applyFill="1" applyBorder="1" applyAlignment="1">
      <alignment horizontal="left" vertical="top" indent="1" shrinkToFit="1"/>
    </xf>
    <xf numFmtId="1" fontId="8" fillId="0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wrapText="1"/>
    </xf>
    <xf numFmtId="1" fontId="8" fillId="5" borderId="1" xfId="1" applyNumberFormat="1" applyFont="1" applyFill="1" applyBorder="1" applyAlignment="1">
      <alignment horizontal="right" vertical="top" shrinkToFit="1"/>
    </xf>
    <xf numFmtId="3" fontId="8" fillId="5" borderId="1" xfId="1" applyNumberFormat="1" applyFont="1" applyFill="1" applyBorder="1" applyAlignment="1">
      <alignment horizontal="right" vertical="top" shrinkToFit="1"/>
    </xf>
    <xf numFmtId="3" fontId="8" fillId="0" borderId="1" xfId="1" applyNumberFormat="1" applyFont="1" applyFill="1" applyBorder="1" applyAlignment="1">
      <alignment horizontal="right" vertical="top" shrinkToFit="1"/>
    </xf>
    <xf numFmtId="0" fontId="1" fillId="4" borderId="13" xfId="1" applyFill="1" applyBorder="1" applyAlignment="1">
      <alignment horizontal="left" wrapText="1"/>
    </xf>
    <xf numFmtId="1" fontId="8" fillId="5" borderId="2" xfId="1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 indent="1"/>
    </xf>
    <xf numFmtId="1" fontId="11" fillId="3" borderId="1" xfId="0" applyNumberFormat="1" applyFont="1" applyFill="1" applyBorder="1" applyAlignment="1">
      <alignment horizontal="center" vertical="top" shrinkToFit="1"/>
    </xf>
    <xf numFmtId="1" fontId="11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wrapText="1"/>
    </xf>
    <xf numFmtId="1" fontId="11" fillId="2" borderId="1" xfId="0" applyNumberFormat="1" applyFont="1" applyFill="1" applyBorder="1" applyAlignment="1">
      <alignment horizontal="right" vertical="top" shrinkToFit="1"/>
    </xf>
    <xf numFmtId="3" fontId="11" fillId="2" borderId="1" xfId="0" applyNumberFormat="1" applyFont="1" applyFill="1" applyBorder="1" applyAlignment="1">
      <alignment horizontal="right" vertical="top" shrinkToFit="1"/>
    </xf>
    <xf numFmtId="3" fontId="11" fillId="0" borderId="1" xfId="0" applyNumberFormat="1" applyFont="1" applyBorder="1" applyAlignment="1">
      <alignment horizontal="right" vertical="top" shrinkToFit="1"/>
    </xf>
    <xf numFmtId="1" fontId="11" fillId="2" borderId="2" xfId="0" applyNumberFormat="1" applyFont="1" applyFill="1" applyBorder="1" applyAlignment="1">
      <alignment horizontal="right" vertical="top" shrinkToFi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vertical="top" wrapText="1"/>
    </xf>
    <xf numFmtId="0" fontId="10" fillId="6" borderId="16" xfId="0" applyFont="1" applyFill="1" applyBorder="1" applyAlignment="1">
      <alignment horizontal="center" wrapText="1"/>
    </xf>
    <xf numFmtId="3" fontId="10" fillId="0" borderId="16" xfId="0" applyNumberFormat="1" applyFont="1" applyBorder="1" applyAlignment="1" applyProtection="1">
      <alignment horizontal="right" vertical="top" wrapText="1"/>
      <protection locked="0"/>
    </xf>
    <xf numFmtId="3" fontId="10" fillId="7" borderId="16" xfId="0" applyNumberFormat="1" applyFont="1" applyFill="1" applyBorder="1" applyAlignment="1">
      <alignment horizontal="right" vertical="top" wrapText="1"/>
    </xf>
    <xf numFmtId="0" fontId="10" fillId="0" borderId="16" xfId="0" applyFont="1" applyBorder="1" applyProtection="1">
      <protection locked="0"/>
    </xf>
    <xf numFmtId="0" fontId="10" fillId="7" borderId="19" xfId="0" applyFont="1" applyFill="1" applyBorder="1"/>
    <xf numFmtId="0" fontId="10" fillId="6" borderId="20" xfId="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10" fillId="6" borderId="23" xfId="0" applyFont="1" applyFill="1" applyBorder="1" applyAlignment="1">
      <alignment horizontal="center" wrapText="1"/>
    </xf>
    <xf numFmtId="3" fontId="10" fillId="7" borderId="0" xfId="0" applyNumberFormat="1" applyFont="1" applyFill="1" applyAlignment="1">
      <alignment horizontal="right" vertical="top" wrapText="1"/>
    </xf>
    <xf numFmtId="3" fontId="10" fillId="7" borderId="19" xfId="0" applyNumberFormat="1" applyFont="1" applyFill="1" applyBorder="1" applyAlignment="1">
      <alignment horizontal="right" vertical="top" wrapText="1"/>
    </xf>
    <xf numFmtId="0" fontId="10" fillId="6" borderId="0" xfId="0" applyFont="1" applyFill="1" applyAlignment="1">
      <alignment horizontal="center" wrapText="1"/>
    </xf>
    <xf numFmtId="0" fontId="10" fillId="7" borderId="16" xfId="0" applyFont="1" applyFill="1" applyBorder="1"/>
    <xf numFmtId="3" fontId="10" fillId="7" borderId="26" xfId="0" applyNumberFormat="1" applyFont="1" applyFill="1" applyBorder="1" applyAlignment="1">
      <alignment horizontal="right" vertical="top" wrapText="1"/>
    </xf>
    <xf numFmtId="3" fontId="10" fillId="7" borderId="27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 indent="1"/>
    </xf>
    <xf numFmtId="1" fontId="13" fillId="3" borderId="1" xfId="0" applyNumberFormat="1" applyFont="1" applyFill="1" applyBorder="1" applyAlignment="1">
      <alignment horizontal="center" vertical="top" shrinkToFit="1"/>
    </xf>
    <xf numFmtId="1" fontId="13" fillId="0" borderId="1" xfId="0" applyNumberFormat="1" applyFont="1" applyBorder="1" applyAlignment="1">
      <alignment horizontal="right" vertical="top" shrinkToFit="1"/>
    </xf>
    <xf numFmtId="1" fontId="13" fillId="2" borderId="1" xfId="0" applyNumberFormat="1" applyFont="1" applyFill="1" applyBorder="1" applyAlignment="1">
      <alignment horizontal="right" vertical="top" shrinkToFit="1"/>
    </xf>
    <xf numFmtId="3" fontId="13" fillId="2" borderId="1" xfId="0" applyNumberFormat="1" applyFont="1" applyFill="1" applyBorder="1" applyAlignment="1">
      <alignment horizontal="right" vertical="top" shrinkToFit="1"/>
    </xf>
    <xf numFmtId="1" fontId="13" fillId="2" borderId="2" xfId="0" applyNumberFormat="1" applyFont="1" applyFill="1" applyBorder="1" applyAlignment="1">
      <alignment horizontal="right" vertical="top" shrinkToFi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top" wrapText="1" indent="1"/>
    </xf>
    <xf numFmtId="1" fontId="16" fillId="0" borderId="1" xfId="0" applyNumberFormat="1" applyFont="1" applyBorder="1" applyAlignment="1">
      <alignment horizontal="center" vertical="top" shrinkToFit="1"/>
    </xf>
    <xf numFmtId="1" fontId="16" fillId="0" borderId="1" xfId="0" applyNumberFormat="1" applyFont="1" applyBorder="1" applyAlignment="1">
      <alignment horizontal="right" vertical="top" shrinkToFit="1"/>
    </xf>
    <xf numFmtId="3" fontId="16" fillId="0" borderId="1" xfId="0" applyNumberFormat="1" applyFont="1" applyBorder="1" applyAlignment="1">
      <alignment horizontal="right" vertical="top" shrinkToFit="1"/>
    </xf>
    <xf numFmtId="0" fontId="0" fillId="4" borderId="13" xfId="0" applyFill="1" applyBorder="1" applyAlignment="1">
      <alignment horizontal="left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 indent="1"/>
    </xf>
    <xf numFmtId="0" fontId="0" fillId="4" borderId="15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1" fontId="4" fillId="0" borderId="4" xfId="0" applyNumberFormat="1" applyFont="1" applyBorder="1" applyAlignment="1">
      <alignment horizontal="right" vertical="top" shrinkToFit="1"/>
    </xf>
    <xf numFmtId="1" fontId="4" fillId="5" borderId="4" xfId="0" applyNumberFormat="1" applyFont="1" applyFill="1" applyBorder="1" applyAlignment="1">
      <alignment horizontal="right" vertical="top" shrinkToFit="1"/>
    </xf>
    <xf numFmtId="1" fontId="4" fillId="5" borderId="2" xfId="0" applyNumberFormat="1" applyFont="1" applyFill="1" applyBorder="1" applyAlignment="1">
      <alignment vertical="top" shrinkToFit="1"/>
    </xf>
    <xf numFmtId="1" fontId="4" fillId="0" borderId="2" xfId="0" applyNumberFormat="1" applyFont="1" applyBorder="1" applyAlignment="1">
      <alignment vertical="top" shrinkToFit="1"/>
    </xf>
    <xf numFmtId="0" fontId="0" fillId="0" borderId="2" xfId="0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0" fillId="4" borderId="10" xfId="0" applyFill="1" applyBorder="1" applyAlignment="1">
      <alignment wrapText="1"/>
    </xf>
    <xf numFmtId="1" fontId="4" fillId="4" borderId="2" xfId="0" applyNumberFormat="1" applyFont="1" applyFill="1" applyBorder="1" applyAlignment="1">
      <alignment vertical="top" shrinkToFit="1"/>
    </xf>
    <xf numFmtId="0" fontId="0" fillId="4" borderId="8" xfId="0" applyFill="1" applyBorder="1" applyAlignment="1">
      <alignment wrapText="1"/>
    </xf>
    <xf numFmtId="0" fontId="3" fillId="4" borderId="13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top" wrapText="1"/>
    </xf>
    <xf numFmtId="0" fontId="0" fillId="4" borderId="5" xfId="0" applyFill="1" applyBorder="1" applyAlignment="1">
      <alignment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top" wrapText="1" indent="1"/>
    </xf>
    <xf numFmtId="1" fontId="13" fillId="0" borderId="1" xfId="0" applyNumberFormat="1" applyFont="1" applyBorder="1" applyAlignment="1">
      <alignment horizontal="center" vertical="top" shrinkToFit="1"/>
    </xf>
    <xf numFmtId="1" fontId="13" fillId="0" borderId="2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 indent="1"/>
    </xf>
    <xf numFmtId="1" fontId="4" fillId="3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1" fontId="4" fillId="2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left" vertical="top" indent="2" shrinkToFit="1"/>
    </xf>
    <xf numFmtId="1" fontId="4" fillId="0" borderId="1" xfId="0" applyNumberFormat="1" applyFont="1" applyBorder="1" applyAlignment="1">
      <alignment horizontal="left" vertical="top" indent="1" shrinkToFit="1"/>
    </xf>
    <xf numFmtId="1" fontId="4" fillId="2" borderId="2" xfId="0" applyNumberFormat="1" applyFont="1" applyFill="1" applyBorder="1" applyAlignment="1">
      <alignment horizontal="right" vertical="top" shrinkToFit="1"/>
    </xf>
    <xf numFmtId="3" fontId="10" fillId="0" borderId="16" xfId="0" applyNumberFormat="1" applyFont="1" applyBorder="1" applyAlignment="1">
      <alignment horizontal="right" vertical="top" wrapText="1"/>
    </xf>
    <xf numFmtId="0" fontId="17" fillId="0" borderId="16" xfId="0" applyFont="1" applyBorder="1"/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8" borderId="0" xfId="0" applyFont="1" applyFill="1" applyAlignment="1">
      <alignment horizontal="left" vertical="center" wrapText="1" indent="1"/>
    </xf>
    <xf numFmtId="0" fontId="19" fillId="8" borderId="0" xfId="0" applyFont="1" applyFill="1" applyAlignment="1">
      <alignment horizontal="center" vertical="center" wrapText="1"/>
    </xf>
    <xf numFmtId="0" fontId="20" fillId="9" borderId="32" xfId="0" applyFont="1" applyFill="1" applyBorder="1" applyAlignment="1">
      <alignment horizontal="left" vertical="center" wrapText="1" indent="1"/>
    </xf>
    <xf numFmtId="0" fontId="21" fillId="9" borderId="33" xfId="0" applyFont="1" applyFill="1" applyBorder="1" applyAlignment="1">
      <alignment horizontal="left" vertical="center" wrapText="1" indent="1"/>
    </xf>
    <xf numFmtId="0" fontId="20" fillId="9" borderId="33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wrapText="1"/>
    </xf>
    <xf numFmtId="0" fontId="10" fillId="10" borderId="37" xfId="0" applyFont="1" applyFill="1" applyBorder="1" applyAlignment="1">
      <alignment horizontal="center" vertical="top" wrapText="1"/>
    </xf>
    <xf numFmtId="0" fontId="10" fillId="10" borderId="0" xfId="0" applyFont="1" applyFill="1" applyAlignment="1">
      <alignment vertical="top" wrapText="1"/>
    </xf>
    <xf numFmtId="0" fontId="10" fillId="10" borderId="35" xfId="0" applyFont="1" applyFill="1" applyBorder="1" applyAlignment="1">
      <alignment horizontal="center" wrapText="1"/>
    </xf>
    <xf numFmtId="3" fontId="10" fillId="0" borderId="35" xfId="0" applyNumberFormat="1" applyFont="1" applyBorder="1" applyAlignment="1">
      <alignment horizontal="right" vertical="top" wrapText="1"/>
    </xf>
    <xf numFmtId="3" fontId="10" fillId="11" borderId="35" xfId="0" applyNumberFormat="1" applyFont="1" applyFill="1" applyBorder="1" applyAlignment="1">
      <alignment horizontal="right" vertical="top" wrapText="1"/>
    </xf>
    <xf numFmtId="0" fontId="10" fillId="0" borderId="35" xfId="0" applyFont="1" applyBorder="1"/>
    <xf numFmtId="0" fontId="10" fillId="11" borderId="38" xfId="0" applyFont="1" applyFill="1" applyBorder="1"/>
    <xf numFmtId="0" fontId="10" fillId="10" borderId="39" xfId="0" applyFont="1" applyFill="1" applyBorder="1" applyAlignment="1">
      <alignment horizontal="center" wrapText="1"/>
    </xf>
    <xf numFmtId="0" fontId="10" fillId="10" borderId="40" xfId="0" applyFont="1" applyFill="1" applyBorder="1" applyAlignment="1">
      <alignment horizontal="center" vertical="top" wrapText="1"/>
    </xf>
    <xf numFmtId="0" fontId="10" fillId="10" borderId="41" xfId="0" applyFont="1" applyFill="1" applyBorder="1" applyAlignment="1">
      <alignment horizontal="center" vertical="top" wrapText="1"/>
    </xf>
    <xf numFmtId="0" fontId="10" fillId="10" borderId="0" xfId="0" applyFont="1" applyFill="1" applyAlignment="1">
      <alignment horizontal="center" vertical="top" wrapText="1"/>
    </xf>
    <xf numFmtId="0" fontId="10" fillId="10" borderId="42" xfId="0" applyFont="1" applyFill="1" applyBorder="1" applyAlignment="1">
      <alignment horizontal="center" wrapText="1"/>
    </xf>
    <xf numFmtId="3" fontId="23" fillId="11" borderId="35" xfId="0" applyNumberFormat="1" applyFont="1" applyFill="1" applyBorder="1" applyAlignment="1">
      <alignment horizontal="right" vertical="top" wrapText="1"/>
    </xf>
    <xf numFmtId="0" fontId="10" fillId="10" borderId="0" xfId="0" applyFont="1" applyFill="1" applyAlignment="1">
      <alignment horizontal="center" wrapText="1"/>
    </xf>
    <xf numFmtId="0" fontId="10" fillId="11" borderId="35" xfId="0" applyFont="1" applyFill="1" applyBorder="1"/>
    <xf numFmtId="3" fontId="23" fillId="11" borderId="38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top" wrapText="1" indent="1"/>
    </xf>
    <xf numFmtId="1" fontId="25" fillId="12" borderId="1" xfId="0" applyNumberFormat="1" applyFont="1" applyFill="1" applyBorder="1" applyAlignment="1">
      <alignment horizontal="center" vertical="top" shrinkToFit="1"/>
    </xf>
    <xf numFmtId="0" fontId="15" fillId="3" borderId="1" xfId="0" applyFont="1" applyFill="1" applyBorder="1" applyAlignment="1">
      <alignment horizontal="left" vertical="top" wrapText="1" indent="1"/>
    </xf>
    <xf numFmtId="1" fontId="16" fillId="3" borderId="1" xfId="0" applyNumberFormat="1" applyFont="1" applyFill="1" applyBorder="1" applyAlignment="1">
      <alignment horizontal="left" vertical="top" indent="1" shrinkToFit="1"/>
    </xf>
    <xf numFmtId="1" fontId="16" fillId="2" borderId="1" xfId="0" applyNumberFormat="1" applyFont="1" applyFill="1" applyBorder="1" applyAlignment="1">
      <alignment horizontal="right" vertical="top" shrinkToFit="1"/>
    </xf>
    <xf numFmtId="1" fontId="16" fillId="2" borderId="2" xfId="0" applyNumberFormat="1" applyFont="1" applyFill="1" applyBorder="1" applyAlignment="1">
      <alignment horizontal="right" vertical="top" shrinkToFi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0" xfId="0" applyFont="1" applyFill="1" applyAlignment="1">
      <alignment vertical="top" wrapText="1"/>
    </xf>
    <xf numFmtId="0" fontId="8" fillId="13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14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/>
    <xf numFmtId="0" fontId="8" fillId="14" borderId="2" xfId="0" applyFont="1" applyFill="1" applyBorder="1"/>
    <xf numFmtId="0" fontId="8" fillId="13" borderId="15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vertical="top" wrapText="1"/>
    </xf>
    <xf numFmtId="0" fontId="8" fillId="13" borderId="12" xfId="0" applyFont="1" applyFill="1" applyBorder="1" applyAlignment="1">
      <alignment horizontal="center" vertical="top" wrapText="1"/>
    </xf>
    <xf numFmtId="0" fontId="8" fillId="13" borderId="0" xfId="0" applyFont="1" applyFill="1" applyAlignment="1">
      <alignment horizontal="center" vertical="top" wrapText="1"/>
    </xf>
    <xf numFmtId="0" fontId="26" fillId="0" borderId="1" xfId="0" applyFont="1" applyBorder="1"/>
    <xf numFmtId="0" fontId="8" fillId="13" borderId="14" xfId="0" applyFont="1" applyFill="1" applyBorder="1" applyAlignment="1">
      <alignment horizontal="center" wrapText="1"/>
    </xf>
    <xf numFmtId="3" fontId="8" fillId="14" borderId="0" xfId="0" applyNumberFormat="1" applyFont="1" applyFill="1" applyAlignment="1">
      <alignment horizontal="right" vertical="top" wrapText="1"/>
    </xf>
    <xf numFmtId="3" fontId="8" fillId="14" borderId="2" xfId="0" applyNumberFormat="1" applyFont="1" applyFill="1" applyBorder="1" applyAlignment="1">
      <alignment horizontal="right" vertical="top" wrapText="1"/>
    </xf>
    <xf numFmtId="0" fontId="8" fillId="13" borderId="0" xfId="0" applyFont="1" applyFill="1" applyAlignment="1">
      <alignment horizontal="center" wrapText="1"/>
    </xf>
    <xf numFmtId="0" fontId="8" fillId="14" borderId="1" xfId="0" applyFont="1" applyFill="1" applyBorder="1"/>
    <xf numFmtId="3" fontId="8" fillId="0" borderId="1" xfId="0" applyNumberFormat="1" applyFont="1" applyBorder="1" applyAlignment="1" applyProtection="1">
      <alignment horizontal="right" vertical="top" wrapText="1"/>
      <protection locked="0"/>
    </xf>
    <xf numFmtId="3" fontId="8" fillId="14" borderId="9" xfId="0" applyNumberFormat="1" applyFont="1" applyFill="1" applyBorder="1" applyAlignment="1">
      <alignment horizontal="right" vertical="top" wrapText="1"/>
    </xf>
    <xf numFmtId="0" fontId="27" fillId="15" borderId="1" xfId="0" applyFont="1" applyFill="1" applyBorder="1" applyAlignment="1">
      <alignment horizontal="left" vertical="top" wrapText="1"/>
    </xf>
    <xf numFmtId="0" fontId="27" fillId="15" borderId="1" xfId="0" applyFont="1" applyFill="1" applyBorder="1" applyAlignment="1">
      <alignment horizontal="center" vertical="top" wrapText="1"/>
    </xf>
    <xf numFmtId="1" fontId="29" fillId="0" borderId="1" xfId="0" applyNumberFormat="1" applyFont="1" applyBorder="1" applyAlignment="1">
      <alignment horizontal="right" vertical="top" indent="2" shrinkToFit="1"/>
    </xf>
    <xf numFmtId="1" fontId="29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horizontal="left" vertical="top" indent="4" shrinkToFit="1"/>
    </xf>
    <xf numFmtId="0" fontId="6" fillId="16" borderId="1" xfId="0" applyFont="1" applyFill="1" applyBorder="1" applyAlignment="1">
      <alignment horizontal="left" vertical="top" wrapText="1" indent="1"/>
    </xf>
    <xf numFmtId="0" fontId="6" fillId="16" borderId="1" xfId="0" applyFont="1" applyFill="1" applyBorder="1" applyAlignment="1">
      <alignment horizontal="right" vertical="top" wrapText="1"/>
    </xf>
    <xf numFmtId="1" fontId="4" fillId="16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right" vertical="top" shrinkToFit="1"/>
    </xf>
    <xf numFmtId="1" fontId="4" fillId="12" borderId="1" xfId="0" applyNumberFormat="1" applyFont="1" applyFill="1" applyBorder="1" applyAlignment="1">
      <alignment horizontal="right" vertical="top" shrinkToFit="1"/>
    </xf>
    <xf numFmtId="0" fontId="31" fillId="0" borderId="53" xfId="0" applyFont="1" applyBorder="1" applyAlignment="1">
      <alignment horizontal="center" wrapText="1"/>
    </xf>
    <xf numFmtId="0" fontId="32" fillId="17" borderId="55" xfId="0" applyFont="1" applyFill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18" borderId="55" xfId="0" applyFont="1" applyFill="1" applyBorder="1" applyAlignment="1">
      <alignment vertical="top" wrapText="1"/>
    </xf>
    <xf numFmtId="0" fontId="33" fillId="16" borderId="1" xfId="0" applyFont="1" applyFill="1" applyBorder="1" applyAlignment="1">
      <alignment horizontal="left" vertical="top" wrapText="1"/>
    </xf>
    <xf numFmtId="0" fontId="0" fillId="16" borderId="13" xfId="0" applyFill="1" applyBorder="1" applyAlignment="1">
      <alignment horizontal="left" wrapText="1"/>
    </xf>
    <xf numFmtId="1" fontId="34" fillId="19" borderId="1" xfId="0" applyNumberFormat="1" applyFont="1" applyFill="1" applyBorder="1" applyAlignment="1">
      <alignment horizontal="right" vertical="top" shrinkToFit="1"/>
    </xf>
    <xf numFmtId="0" fontId="33" fillId="16" borderId="15" xfId="0" applyFont="1" applyFill="1" applyBorder="1" applyAlignment="1">
      <alignment horizontal="center" vertical="top" wrapText="1"/>
    </xf>
    <xf numFmtId="0" fontId="0" fillId="16" borderId="15" xfId="0" applyFill="1" applyBorder="1" applyAlignment="1">
      <alignment horizontal="left" wrapText="1"/>
    </xf>
    <xf numFmtId="0" fontId="0" fillId="16" borderId="14" xfId="0" applyFill="1" applyBorder="1" applyAlignment="1">
      <alignment horizontal="left" wrapText="1"/>
    </xf>
    <xf numFmtId="0" fontId="0" fillId="0" borderId="0" xfId="0"/>
    <xf numFmtId="0" fontId="35" fillId="20" borderId="1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wrapText="1"/>
    </xf>
    <xf numFmtId="0" fontId="35" fillId="20" borderId="7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vertical="top" wrapText="1"/>
    </xf>
    <xf numFmtId="0" fontId="35" fillId="20" borderId="1" xfId="0" applyFont="1" applyFill="1" applyBorder="1" applyAlignment="1">
      <alignment horizontal="center" wrapText="1"/>
    </xf>
    <xf numFmtId="3" fontId="35" fillId="0" borderId="1" xfId="0" applyNumberFormat="1" applyFont="1" applyBorder="1" applyAlignment="1">
      <alignment horizontal="right" vertical="top" wrapText="1"/>
    </xf>
    <xf numFmtId="3" fontId="35" fillId="21" borderId="1" xfId="0" applyNumberFormat="1" applyFont="1" applyFill="1" applyBorder="1" applyAlignment="1">
      <alignment horizontal="right" vertical="top" wrapText="1"/>
    </xf>
    <xf numFmtId="0" fontId="35" fillId="0" borderId="1" xfId="0" applyFont="1" applyBorder="1"/>
    <xf numFmtId="0" fontId="35" fillId="21" borderId="2" xfId="0" applyFont="1" applyFill="1" applyBorder="1"/>
    <xf numFmtId="0" fontId="35" fillId="20" borderId="15" xfId="0" applyFont="1" applyFill="1" applyBorder="1" applyAlignment="1">
      <alignment horizontal="center" wrapText="1"/>
    </xf>
    <xf numFmtId="0" fontId="35" fillId="20" borderId="9" xfId="0" applyFont="1" applyFill="1" applyBorder="1" applyAlignment="1">
      <alignment horizontal="center" vertical="top" wrapText="1"/>
    </xf>
    <xf numFmtId="0" fontId="35" fillId="20" borderId="12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horizontal="center" vertical="top" wrapText="1"/>
    </xf>
    <xf numFmtId="0" fontId="35" fillId="20" borderId="14" xfId="0" applyFont="1" applyFill="1" applyBorder="1" applyAlignment="1">
      <alignment horizontal="center" wrapText="1"/>
    </xf>
    <xf numFmtId="3" fontId="35" fillId="21" borderId="0" xfId="0" applyNumberFormat="1" applyFont="1" applyFill="1" applyAlignment="1">
      <alignment horizontal="right" vertical="top" wrapText="1"/>
    </xf>
    <xf numFmtId="3" fontId="35" fillId="21" borderId="2" xfId="0" applyNumberFormat="1" applyFont="1" applyFill="1" applyBorder="1" applyAlignment="1">
      <alignment horizontal="right" vertical="top" wrapText="1"/>
    </xf>
    <xf numFmtId="0" fontId="35" fillId="20" borderId="0" xfId="0" applyFont="1" applyFill="1" applyAlignment="1">
      <alignment horizontal="center" wrapText="1"/>
    </xf>
    <xf numFmtId="0" fontId="35" fillId="21" borderId="1" xfId="0" applyFont="1" applyFill="1" applyBorder="1"/>
    <xf numFmtId="3" fontId="35" fillId="21" borderId="56" xfId="0" applyNumberFormat="1" applyFont="1" applyFill="1" applyBorder="1" applyAlignment="1">
      <alignment horizontal="right" vertical="top" wrapText="1"/>
    </xf>
    <xf numFmtId="3" fontId="35" fillId="21" borderId="57" xfId="0" applyNumberFormat="1" applyFont="1" applyFill="1" applyBorder="1" applyAlignment="1">
      <alignment horizontal="right" vertical="top" wrapText="1"/>
    </xf>
    <xf numFmtId="0" fontId="3" fillId="4" borderId="1" xfId="1" applyFont="1" applyFill="1" applyBorder="1" applyAlignment="1">
      <alignment horizontal="left" vertical="top" wrapText="1" indent="1"/>
    </xf>
    <xf numFmtId="0" fontId="3" fillId="4" borderId="1" xfId="1" applyFont="1" applyFill="1" applyBorder="1" applyAlignment="1">
      <alignment horizontal="right" vertical="top" wrapText="1"/>
    </xf>
    <xf numFmtId="1" fontId="4" fillId="4" borderId="1" xfId="1" applyNumberFormat="1" applyFont="1" applyFill="1" applyBorder="1" applyAlignment="1">
      <alignment horizontal="left" vertical="top" indent="1" shrinkToFit="1"/>
    </xf>
    <xf numFmtId="1" fontId="4" fillId="0" borderId="1" xfId="1" applyNumberFormat="1" applyFont="1" applyFill="1" applyBorder="1" applyAlignment="1">
      <alignment horizontal="right" vertical="top" shrinkToFit="1"/>
    </xf>
    <xf numFmtId="1" fontId="4" fillId="0" borderId="2" xfId="1" applyNumberFormat="1" applyFont="1" applyFill="1" applyBorder="1" applyAlignment="1">
      <alignment horizontal="right" vertical="top" shrinkToFit="1"/>
    </xf>
    <xf numFmtId="0" fontId="40" fillId="0" borderId="0" xfId="0" applyFont="1"/>
    <xf numFmtId="0" fontId="40" fillId="0" borderId="0" xfId="0" applyFont="1" applyAlignment="1">
      <alignment horizontal="right" vertical="center"/>
    </xf>
    <xf numFmtId="0" fontId="8" fillId="13" borderId="1" xfId="4" applyFont="1" applyFill="1" applyBorder="1" applyAlignment="1" applyProtection="1">
      <alignment horizontal="center" vertical="center" wrapText="1"/>
    </xf>
    <xf numFmtId="0" fontId="8" fillId="13" borderId="13" xfId="4" applyFont="1" applyFill="1" applyBorder="1" applyAlignment="1" applyProtection="1">
      <alignment horizontal="center" wrapText="1"/>
    </xf>
    <xf numFmtId="0" fontId="8" fillId="13" borderId="7" xfId="4" applyFont="1" applyFill="1" applyBorder="1" applyAlignment="1" applyProtection="1">
      <alignment horizontal="center" vertical="top" wrapText="1"/>
    </xf>
    <xf numFmtId="0" fontId="8" fillId="13" borderId="0" xfId="4" applyFont="1" applyFill="1" applyAlignment="1" applyProtection="1">
      <alignment vertical="top" wrapText="1"/>
    </xf>
    <xf numFmtId="0" fontId="8" fillId="13" borderId="1" xfId="4" applyFont="1" applyFill="1" applyBorder="1" applyAlignment="1" applyProtection="1">
      <alignment horizontal="center" wrapText="1"/>
    </xf>
    <xf numFmtId="3" fontId="8" fillId="0" borderId="1" xfId="4" applyNumberFormat="1" applyFont="1" applyBorder="1" applyAlignment="1" applyProtection="1">
      <alignment horizontal="right" vertical="top" wrapText="1"/>
      <protection locked="0"/>
    </xf>
    <xf numFmtId="167" fontId="8" fillId="14" borderId="1" xfId="4" applyNumberFormat="1" applyFont="1" applyFill="1" applyBorder="1" applyAlignment="1" applyProtection="1">
      <alignment horizontal="right" vertical="top" wrapText="1"/>
    </xf>
    <xf numFmtId="167" fontId="8" fillId="0" borderId="1" xfId="4" applyNumberFormat="1" applyFont="1" applyBorder="1" applyAlignment="1" applyProtection="1">
      <alignment horizontal="right" vertical="top" wrapText="1"/>
      <protection locked="0"/>
    </xf>
    <xf numFmtId="0" fontId="8" fillId="0" borderId="1" xfId="4" applyFont="1" applyBorder="1" applyProtection="1">
      <protection locked="0"/>
    </xf>
    <xf numFmtId="0" fontId="8" fillId="14" borderId="2" xfId="4" applyFont="1" applyFill="1" applyBorder="1" applyProtection="1"/>
    <xf numFmtId="0" fontId="8" fillId="13" borderId="15" xfId="4" applyFont="1" applyFill="1" applyBorder="1" applyAlignment="1" applyProtection="1">
      <alignment horizontal="center" wrapText="1"/>
    </xf>
    <xf numFmtId="0" fontId="8" fillId="13" borderId="9" xfId="4" applyFont="1" applyFill="1" applyBorder="1" applyAlignment="1" applyProtection="1">
      <alignment horizontal="center" vertical="top" wrapText="1"/>
    </xf>
    <xf numFmtId="0" fontId="8" fillId="13" borderId="12" xfId="4" applyFont="1" applyFill="1" applyBorder="1" applyAlignment="1" applyProtection="1">
      <alignment horizontal="center" vertical="top" wrapText="1"/>
    </xf>
    <xf numFmtId="0" fontId="8" fillId="13" borderId="0" xfId="4" applyFont="1" applyFill="1" applyAlignment="1" applyProtection="1">
      <alignment horizontal="center" vertical="top" wrapText="1"/>
    </xf>
    <xf numFmtId="0" fontId="8" fillId="13" borderId="14" xfId="4" applyFont="1" applyFill="1" applyBorder="1" applyAlignment="1" applyProtection="1">
      <alignment horizontal="center" wrapText="1"/>
    </xf>
    <xf numFmtId="167" fontId="8" fillId="14" borderId="0" xfId="4" applyNumberFormat="1" applyFont="1" applyFill="1" applyAlignment="1" applyProtection="1">
      <alignment horizontal="right" vertical="top" wrapText="1"/>
    </xf>
    <xf numFmtId="167" fontId="8" fillId="14" borderId="2" xfId="4" applyNumberFormat="1" applyFont="1" applyFill="1" applyBorder="1" applyAlignment="1" applyProtection="1">
      <alignment horizontal="right" vertical="top" wrapText="1"/>
    </xf>
    <xf numFmtId="0" fontId="8" fillId="13" borderId="0" xfId="4" applyFont="1" applyFill="1" applyAlignment="1" applyProtection="1">
      <alignment horizontal="center" wrapText="1"/>
    </xf>
    <xf numFmtId="0" fontId="8" fillId="14" borderId="1" xfId="4" applyFont="1" applyFill="1" applyBorder="1" applyProtection="1"/>
    <xf numFmtId="167" fontId="8" fillId="14" borderId="9" xfId="4" applyNumberFormat="1" applyFont="1" applyFill="1" applyBorder="1" applyAlignment="1" applyProtection="1">
      <alignment horizontal="right" vertical="top" wrapText="1"/>
    </xf>
    <xf numFmtId="192" fontId="40" fillId="0" borderId="0" xfId="2" applyNumberFormat="1" applyFont="1"/>
    <xf numFmtId="192" fontId="91" fillId="0" borderId="16" xfId="0" applyNumberFormat="1" applyFont="1" applyBorder="1"/>
    <xf numFmtId="10" fontId="91" fillId="0" borderId="16" xfId="3" applyNumberFormat="1" applyFont="1" applyBorder="1"/>
    <xf numFmtId="9" fontId="91" fillId="0" borderId="16" xfId="0" applyNumberFormat="1" applyFont="1" applyBorder="1"/>
    <xf numFmtId="192" fontId="91" fillId="0" borderId="0" xfId="0" applyNumberFormat="1" applyFont="1" applyBorder="1"/>
    <xf numFmtId="9" fontId="91" fillId="0" borderId="0" xfId="0" applyNumberFormat="1" applyFont="1" applyBorder="1"/>
    <xf numFmtId="0" fontId="40" fillId="0" borderId="16" xfId="0" applyFont="1" applyBorder="1" applyAlignment="1">
      <alignment horizontal="center"/>
    </xf>
    <xf numFmtId="1" fontId="39" fillId="3" borderId="16" xfId="1" applyNumberFormat="1" applyFont="1" applyFill="1" applyBorder="1" applyAlignment="1">
      <alignment horizontal="center" vertical="top" shrinkToFit="1"/>
    </xf>
    <xf numFmtId="192" fontId="91" fillId="0" borderId="16" xfId="2" applyNumberFormat="1" applyFont="1" applyBorder="1"/>
    <xf numFmtId="0" fontId="40" fillId="0" borderId="16" xfId="0" applyFont="1" applyBorder="1" applyAlignment="1">
      <alignment horizontal="right" vertical="center"/>
    </xf>
    <xf numFmtId="192" fontId="40" fillId="0" borderId="16" xfId="2" applyNumberFormat="1" applyFont="1" applyBorder="1"/>
    <xf numFmtId="0" fontId="93" fillId="0" borderId="16" xfId="0" applyFont="1" applyBorder="1" applyAlignment="1">
      <alignment horizontal="center"/>
    </xf>
    <xf numFmtId="0" fontId="40" fillId="0" borderId="16" xfId="0" applyFont="1" applyBorder="1"/>
    <xf numFmtId="10" fontId="91" fillId="50" borderId="16" xfId="3" applyNumberFormat="1" applyFont="1" applyFill="1" applyBorder="1"/>
    <xf numFmtId="0" fontId="92" fillId="0" borderId="16" xfId="0" applyFont="1" applyFill="1" applyBorder="1"/>
    <xf numFmtId="43" fontId="40" fillId="0" borderId="16" xfId="0" applyNumberFormat="1" applyFont="1" applyBorder="1"/>
    <xf numFmtId="43" fontId="40" fillId="0" borderId="16" xfId="2" applyFont="1" applyBorder="1"/>
    <xf numFmtId="0" fontId="40" fillId="0" borderId="16" xfId="0" applyFont="1" applyFill="1" applyBorder="1"/>
    <xf numFmtId="0" fontId="40" fillId="0" borderId="25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0" fontId="106" fillId="0" borderId="16" xfId="3" applyNumberFormat="1" applyFont="1" applyBorder="1" applyAlignment="1">
      <alignment vertical="center"/>
    </xf>
    <xf numFmtId="4" fontId="106" fillId="0" borderId="0" xfId="751" applyNumberFormat="1" applyFont="1" applyBorder="1" applyAlignment="1">
      <alignment horizontal="right" vertical="center"/>
    </xf>
    <xf numFmtId="0" fontId="40" fillId="0" borderId="0" xfId="0" applyFont="1" applyBorder="1"/>
    <xf numFmtId="0" fontId="93" fillId="0" borderId="16" xfId="0" applyFont="1" applyBorder="1"/>
    <xf numFmtId="0" fontId="93" fillId="0" borderId="16" xfId="0" applyFont="1" applyBorder="1" applyAlignment="1">
      <alignment horizontal="center" vertical="center"/>
    </xf>
    <xf numFmtId="0" fontId="107" fillId="0" borderId="16" xfId="0" applyFont="1" applyBorder="1"/>
    <xf numFmtId="0" fontId="107" fillId="0" borderId="0" xfId="0" applyFont="1"/>
    <xf numFmtId="4" fontId="106" fillId="0" borderId="16" xfId="751" applyNumberFormat="1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0" fontId="40" fillId="0" borderId="0" xfId="3" applyNumberFormat="1" applyFont="1" applyBorder="1"/>
    <xf numFmtId="4" fontId="0" fillId="0" borderId="0" xfId="0" applyNumberFormat="1"/>
    <xf numFmtId="9" fontId="0" fillId="0" borderId="0" xfId="0" applyNumberFormat="1"/>
    <xf numFmtId="0" fontId="0" fillId="0" borderId="0" xfId="0" quotePrefix="1"/>
    <xf numFmtId="0" fontId="0" fillId="0" borderId="16" xfId="0" applyBorder="1"/>
    <xf numFmtId="4" fontId="0" fillId="0" borderId="16" xfId="0" applyNumberFormat="1" applyBorder="1"/>
    <xf numFmtId="0" fontId="91" fillId="0" borderId="19" xfId="0" applyFont="1" applyBorder="1" applyAlignment="1">
      <alignment horizontal="left" vertical="center"/>
    </xf>
    <xf numFmtId="0" fontId="91" fillId="0" borderId="24" xfId="0" applyFont="1" applyBorder="1" applyAlignment="1">
      <alignment horizontal="left" vertical="center"/>
    </xf>
    <xf numFmtId="0" fontId="91" fillId="0" borderId="25" xfId="0" applyFont="1" applyBorder="1" applyAlignment="1">
      <alignment horizontal="left" vertical="center"/>
    </xf>
    <xf numFmtId="0" fontId="91" fillId="50" borderId="16" xfId="0" applyFont="1" applyFill="1" applyBorder="1" applyAlignment="1">
      <alignment horizontal="center"/>
    </xf>
    <xf numFmtId="43" fontId="40" fillId="50" borderId="19" xfId="2" applyFont="1" applyFill="1" applyBorder="1" applyAlignment="1">
      <alignment horizontal="right" vertical="center"/>
    </xf>
    <xf numFmtId="43" fontId="40" fillId="50" borderId="24" xfId="2" applyFont="1" applyFill="1" applyBorder="1" applyAlignment="1">
      <alignment horizontal="right" vertical="center"/>
    </xf>
    <xf numFmtId="43" fontId="40" fillId="50" borderId="25" xfId="2" applyFont="1" applyFill="1" applyBorder="1" applyAlignment="1">
      <alignment horizontal="right" vertical="center"/>
    </xf>
    <xf numFmtId="0" fontId="91" fillId="50" borderId="71" xfId="0" applyFont="1" applyFill="1" applyBorder="1" applyAlignment="1">
      <alignment horizontal="center" vertical="center" wrapText="1"/>
    </xf>
    <xf numFmtId="0" fontId="91" fillId="50" borderId="72" xfId="0" applyFont="1" applyFill="1" applyBorder="1" applyAlignment="1">
      <alignment horizontal="center" vertical="center" wrapText="1"/>
    </xf>
    <xf numFmtId="0" fontId="91" fillId="50" borderId="73" xfId="0" applyFont="1" applyFill="1" applyBorder="1" applyAlignment="1">
      <alignment horizontal="center" vertical="center" wrapText="1"/>
    </xf>
    <xf numFmtId="0" fontId="91" fillId="50" borderId="74" xfId="0" applyFont="1" applyFill="1" applyBorder="1" applyAlignment="1">
      <alignment horizontal="center" vertical="center" wrapText="1"/>
    </xf>
    <xf numFmtId="0" fontId="91" fillId="50" borderId="0" xfId="0" applyFont="1" applyFill="1" applyBorder="1" applyAlignment="1">
      <alignment horizontal="center" vertical="center" wrapText="1"/>
    </xf>
    <xf numFmtId="0" fontId="91" fillId="50" borderId="26" xfId="0" applyFont="1" applyFill="1" applyBorder="1" applyAlignment="1">
      <alignment horizontal="center" vertical="center" wrapText="1"/>
    </xf>
    <xf numFmtId="0" fontId="91" fillId="50" borderId="75" xfId="0" applyFont="1" applyFill="1" applyBorder="1" applyAlignment="1">
      <alignment horizontal="center" vertical="center" wrapText="1"/>
    </xf>
    <xf numFmtId="0" fontId="91" fillId="50" borderId="76" xfId="0" applyFont="1" applyFill="1" applyBorder="1" applyAlignment="1">
      <alignment horizontal="center" vertical="center" wrapText="1"/>
    </xf>
    <xf numFmtId="0" fontId="91" fillId="50" borderId="31" xfId="0" applyFont="1" applyFill="1" applyBorder="1" applyAlignment="1">
      <alignment horizontal="center" vertical="center" wrapText="1"/>
    </xf>
    <xf numFmtId="4" fontId="106" fillId="0" borderId="16" xfId="751" applyNumberFormat="1" applyFont="1" applyBorder="1" applyAlignment="1">
      <alignment horizontal="right" vertical="center"/>
    </xf>
    <xf numFmtId="4" fontId="108" fillId="50" borderId="19" xfId="751" applyNumberFormat="1" applyFont="1" applyFill="1" applyBorder="1" applyAlignment="1">
      <alignment horizontal="right" vertical="center"/>
    </xf>
    <xf numFmtId="4" fontId="108" fillId="50" borderId="24" xfId="751" applyNumberFormat="1" applyFont="1" applyFill="1" applyBorder="1" applyAlignment="1">
      <alignment horizontal="right" vertical="center"/>
    </xf>
    <xf numFmtId="4" fontId="108" fillId="50" borderId="25" xfId="751" applyNumberFormat="1" applyFont="1" applyFill="1" applyBorder="1" applyAlignment="1">
      <alignment horizontal="right" vertical="center"/>
    </xf>
    <xf numFmtId="0" fontId="40" fillId="50" borderId="19" xfId="0" applyFont="1" applyFill="1" applyBorder="1" applyAlignment="1">
      <alignment horizontal="center"/>
    </xf>
    <xf numFmtId="0" fontId="40" fillId="50" borderId="24" xfId="0" applyFont="1" applyFill="1" applyBorder="1" applyAlignment="1">
      <alignment horizontal="center"/>
    </xf>
    <xf numFmtId="0" fontId="40" fillId="50" borderId="25" xfId="0" applyFont="1" applyFill="1" applyBorder="1" applyAlignment="1">
      <alignment horizontal="center"/>
    </xf>
    <xf numFmtId="4" fontId="106" fillId="0" borderId="19" xfId="751" applyNumberFormat="1" applyFont="1" applyBorder="1" applyAlignment="1">
      <alignment horizontal="right" vertical="center"/>
    </xf>
    <xf numFmtId="4" fontId="106" fillId="0" borderId="24" xfId="751" applyNumberFormat="1" applyFont="1" applyBorder="1" applyAlignment="1">
      <alignment horizontal="right" vertical="center"/>
    </xf>
    <xf numFmtId="4" fontId="106" fillId="0" borderId="25" xfId="751" applyNumberFormat="1" applyFont="1" applyBorder="1" applyAlignment="1">
      <alignment horizontal="right" vertical="center"/>
    </xf>
    <xf numFmtId="4" fontId="106" fillId="50" borderId="16" xfId="751" applyNumberFormat="1" applyFont="1" applyFill="1" applyBorder="1" applyAlignment="1">
      <alignment horizontal="right" vertical="center"/>
    </xf>
    <xf numFmtId="4" fontId="106" fillId="50" borderId="19" xfId="751" applyNumberFormat="1" applyFont="1" applyFill="1" applyBorder="1" applyAlignment="1">
      <alignment horizontal="right" vertical="center"/>
    </xf>
    <xf numFmtId="4" fontId="106" fillId="50" borderId="24" xfId="751" applyNumberFormat="1" applyFont="1" applyFill="1" applyBorder="1" applyAlignment="1">
      <alignment horizontal="right" vertical="center"/>
    </xf>
    <xf numFmtId="4" fontId="106" fillId="50" borderId="25" xfId="751" applyNumberFormat="1" applyFont="1" applyFill="1" applyBorder="1" applyAlignment="1">
      <alignment horizontal="right" vertical="center"/>
    </xf>
    <xf numFmtId="43" fontId="106" fillId="0" borderId="19" xfId="2" applyFont="1" applyBorder="1" applyAlignment="1">
      <alignment horizontal="right" vertical="center"/>
    </xf>
    <xf numFmtId="43" fontId="106" fillId="0" borderId="24" xfId="2" applyFont="1" applyBorder="1" applyAlignment="1">
      <alignment horizontal="right" vertical="center"/>
    </xf>
    <xf numFmtId="43" fontId="106" fillId="0" borderId="25" xfId="2" applyFont="1" applyBorder="1" applyAlignment="1">
      <alignment horizontal="right" vertical="center"/>
    </xf>
    <xf numFmtId="43" fontId="106" fillId="0" borderId="16" xfId="2" applyFont="1" applyBorder="1" applyAlignment="1">
      <alignment horizontal="right" vertical="center"/>
    </xf>
    <xf numFmtId="192" fontId="40" fillId="50" borderId="19" xfId="2" applyNumberFormat="1" applyFont="1" applyFill="1" applyBorder="1" applyAlignment="1">
      <alignment horizontal="right" vertical="center"/>
    </xf>
    <xf numFmtId="192" fontId="40" fillId="50" borderId="24" xfId="2" applyNumberFormat="1" applyFont="1" applyFill="1" applyBorder="1" applyAlignment="1">
      <alignment horizontal="right" vertical="center"/>
    </xf>
    <xf numFmtId="192" fontId="40" fillId="50" borderId="25" xfId="2" applyNumberFormat="1" applyFont="1" applyFill="1" applyBorder="1" applyAlignment="1">
      <alignment horizontal="right" vertical="center"/>
    </xf>
    <xf numFmtId="43" fontId="40" fillId="0" borderId="19" xfId="2" applyFont="1" applyBorder="1" applyAlignment="1">
      <alignment horizontal="right" vertical="center"/>
    </xf>
    <xf numFmtId="43" fontId="40" fillId="0" borderId="24" xfId="2" applyFont="1" applyBorder="1" applyAlignment="1">
      <alignment horizontal="right" vertical="center"/>
    </xf>
    <xf numFmtId="43" fontId="40" fillId="0" borderId="25" xfId="2" applyFont="1" applyBorder="1" applyAlignment="1">
      <alignment horizontal="right" vertical="center"/>
    </xf>
    <xf numFmtId="43" fontId="108" fillId="50" borderId="16" xfId="2" applyFont="1" applyFill="1" applyBorder="1" applyAlignment="1">
      <alignment horizontal="right" vertical="center"/>
    </xf>
    <xf numFmtId="0" fontId="40" fillId="0" borderId="19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3" fillId="3" borderId="5" xfId="1" applyFont="1" applyFill="1" applyBorder="1" applyAlignment="1">
      <alignment horizontal="left" vertical="center" wrapText="1" indent="3"/>
    </xf>
    <xf numFmtId="0" fontId="3" fillId="3" borderId="6" xfId="1" applyFont="1" applyFill="1" applyBorder="1" applyAlignment="1">
      <alignment horizontal="left" vertical="center" wrapText="1" indent="3"/>
    </xf>
    <xf numFmtId="0" fontId="3" fillId="3" borderId="7" xfId="1" applyFont="1" applyFill="1" applyBorder="1" applyAlignment="1">
      <alignment horizontal="left" vertical="center" wrapText="1" indent="3"/>
    </xf>
    <xf numFmtId="0" fontId="3" fillId="3" borderId="8" xfId="1" applyFont="1" applyFill="1" applyBorder="1" applyAlignment="1">
      <alignment horizontal="left" vertical="center" wrapText="1" indent="3"/>
    </xf>
    <xf numFmtId="0" fontId="3" fillId="3" borderId="0" xfId="1" applyFont="1" applyFill="1" applyBorder="1" applyAlignment="1">
      <alignment horizontal="left" vertical="center" wrapText="1" indent="3"/>
    </xf>
    <xf numFmtId="0" fontId="3" fillId="3" borderId="9" xfId="1" applyFont="1" applyFill="1" applyBorder="1" applyAlignment="1">
      <alignment horizontal="left" vertical="center" wrapText="1" indent="3"/>
    </xf>
    <xf numFmtId="0" fontId="3" fillId="3" borderId="10" xfId="1" applyFont="1" applyFill="1" applyBorder="1" applyAlignment="1">
      <alignment horizontal="left" vertical="center" wrapText="1" indent="3"/>
    </xf>
    <xf numFmtId="0" fontId="3" fillId="3" borderId="11" xfId="1" applyFont="1" applyFill="1" applyBorder="1" applyAlignment="1">
      <alignment horizontal="left" vertical="center" wrapText="1" indent="3"/>
    </xf>
    <xf numFmtId="0" fontId="3" fillId="3" borderId="12" xfId="1" applyFont="1" applyFill="1" applyBorder="1" applyAlignment="1">
      <alignment horizontal="left" vertical="center" wrapText="1" indent="3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 indent="6"/>
    </xf>
    <xf numFmtId="0" fontId="3" fillId="3" borderId="3" xfId="1" applyFont="1" applyFill="1" applyBorder="1" applyAlignment="1">
      <alignment horizontal="left" vertical="top" wrapText="1" indent="6"/>
    </xf>
    <xf numFmtId="0" fontId="3" fillId="3" borderId="4" xfId="1" applyFont="1" applyFill="1" applyBorder="1" applyAlignment="1">
      <alignment horizontal="left" vertical="top" wrapText="1" indent="6"/>
    </xf>
    <xf numFmtId="0" fontId="3" fillId="3" borderId="13" xfId="1" applyFont="1" applyFill="1" applyBorder="1" applyAlignment="1">
      <alignment horizontal="left" vertical="center" wrapText="1" indent="1"/>
    </xf>
    <xf numFmtId="0" fontId="3" fillId="3" borderId="14" xfId="1" applyFont="1" applyFill="1" applyBorder="1" applyAlignment="1">
      <alignment horizontal="left" vertical="center" wrapText="1" indent="1"/>
    </xf>
    <xf numFmtId="0" fontId="3" fillId="3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top" wrapText="1"/>
    </xf>
    <xf numFmtId="0" fontId="3" fillId="3" borderId="14" xfId="1" applyFont="1" applyFill="1" applyBorder="1" applyAlignment="1">
      <alignment horizontal="left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top" wrapText="1" indent="5"/>
    </xf>
    <xf numFmtId="0" fontId="3" fillId="3" borderId="3" xfId="1" applyFont="1" applyFill="1" applyBorder="1" applyAlignment="1">
      <alignment horizontal="left" vertical="top" wrapText="1" indent="5"/>
    </xf>
    <xf numFmtId="0" fontId="3" fillId="3" borderId="4" xfId="1" applyFont="1" applyFill="1" applyBorder="1" applyAlignment="1">
      <alignment horizontal="left" vertical="top" wrapText="1" indent="5"/>
    </xf>
    <xf numFmtId="0" fontId="1" fillId="4" borderId="5" xfId="1" applyFill="1" applyBorder="1" applyAlignment="1">
      <alignment horizontal="left" vertical="top" wrapText="1" indent="4"/>
    </xf>
    <xf numFmtId="0" fontId="1" fillId="4" borderId="6" xfId="1" applyFill="1" applyBorder="1" applyAlignment="1">
      <alignment horizontal="left" vertical="top" wrapText="1" indent="4"/>
    </xf>
    <xf numFmtId="0" fontId="1" fillId="4" borderId="7" xfId="1" applyFill="1" applyBorder="1" applyAlignment="1">
      <alignment horizontal="left" vertical="top" wrapText="1" indent="4"/>
    </xf>
    <xf numFmtId="0" fontId="1" fillId="4" borderId="8" xfId="1" applyFill="1" applyBorder="1" applyAlignment="1">
      <alignment horizontal="left" vertical="top" wrapText="1" indent="4"/>
    </xf>
    <xf numFmtId="0" fontId="1" fillId="4" borderId="0" xfId="1" applyFill="1" applyBorder="1" applyAlignment="1">
      <alignment horizontal="left" vertical="top" wrapText="1" indent="4"/>
    </xf>
    <xf numFmtId="0" fontId="1" fillId="4" borderId="9" xfId="1" applyFill="1" applyBorder="1" applyAlignment="1">
      <alignment horizontal="left" vertical="top" wrapText="1" indent="4"/>
    </xf>
    <xf numFmtId="0" fontId="1" fillId="4" borderId="10" xfId="1" applyFill="1" applyBorder="1" applyAlignment="1">
      <alignment horizontal="left" vertical="top" wrapText="1" indent="4"/>
    </xf>
    <xf numFmtId="0" fontId="1" fillId="4" borderId="11" xfId="1" applyFill="1" applyBorder="1" applyAlignment="1">
      <alignment horizontal="left" vertical="top" wrapText="1" indent="4"/>
    </xf>
    <xf numFmtId="0" fontId="1" fillId="4" borderId="12" xfId="1" applyFill="1" applyBorder="1" applyAlignment="1">
      <alignment horizontal="left" vertical="top" wrapText="1" indent="4"/>
    </xf>
    <xf numFmtId="0" fontId="7" fillId="4" borderId="2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1" fillId="4" borderId="2" xfId="1" applyFill="1" applyBorder="1" applyAlignment="1">
      <alignment horizontal="left" vertical="top" wrapText="1" indent="9"/>
    </xf>
    <xf numFmtId="0" fontId="1" fillId="4" borderId="3" xfId="1" applyFill="1" applyBorder="1" applyAlignment="1">
      <alignment horizontal="left" vertical="top" wrapText="1" indent="9"/>
    </xf>
    <xf numFmtId="0" fontId="1" fillId="4" borderId="4" xfId="1" applyFill="1" applyBorder="1" applyAlignment="1">
      <alignment horizontal="left" vertical="top" wrapText="1" indent="9"/>
    </xf>
    <xf numFmtId="0" fontId="7" fillId="4" borderId="13" xfId="1" applyFont="1" applyFill="1" applyBorder="1" applyAlignment="1">
      <alignment horizontal="left" vertical="center" wrapText="1" indent="1"/>
    </xf>
    <xf numFmtId="0" fontId="7" fillId="4" borderId="14" xfId="1" applyFont="1" applyFill="1" applyBorder="1" applyAlignment="1">
      <alignment horizontal="left" vertical="center" wrapText="1" indent="1"/>
    </xf>
    <xf numFmtId="0" fontId="7" fillId="4" borderId="13" xfId="1" applyFont="1" applyFill="1" applyBorder="1" applyAlignment="1">
      <alignment horizontal="left" vertical="center" wrapText="1" indent="2"/>
    </xf>
    <xf numFmtId="0" fontId="7" fillId="4" borderId="14" xfId="1" applyFont="1" applyFill="1" applyBorder="1" applyAlignment="1">
      <alignment horizontal="left" vertical="center" wrapText="1" indent="2"/>
    </xf>
    <xf numFmtId="0" fontId="7" fillId="4" borderId="13" xfId="1" applyFont="1" applyFill="1" applyBorder="1" applyAlignment="1">
      <alignment horizontal="left" vertical="center" wrapText="1"/>
    </xf>
    <xf numFmtId="0" fontId="7" fillId="4" borderId="14" xfId="1" applyFont="1" applyFill="1" applyBorder="1" applyAlignment="1">
      <alignment horizontal="left" vertical="center" wrapText="1"/>
    </xf>
    <xf numFmtId="0" fontId="1" fillId="4" borderId="13" xfId="1" applyFill="1" applyBorder="1" applyAlignment="1">
      <alignment horizontal="left" vertical="top" wrapText="1"/>
    </xf>
    <xf numFmtId="0" fontId="1" fillId="4" borderId="14" xfId="1" applyFill="1" applyBorder="1" applyAlignment="1">
      <alignment horizontal="left" vertical="top" wrapText="1"/>
    </xf>
    <xf numFmtId="0" fontId="1" fillId="4" borderId="13" xfId="1" applyFill="1" applyBorder="1" applyAlignment="1">
      <alignment horizontal="center" vertical="top" wrapText="1"/>
    </xf>
    <xf numFmtId="0" fontId="1" fillId="4" borderId="15" xfId="1" applyFill="1" applyBorder="1" applyAlignment="1">
      <alignment horizontal="center" vertical="top" wrapText="1"/>
    </xf>
    <xf numFmtId="0" fontId="1" fillId="4" borderId="14" xfId="1" applyFill="1" applyBorder="1" applyAlignment="1">
      <alignment horizontal="center" vertical="top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left" vertical="top" wrapText="1"/>
    </xf>
    <xf numFmtId="0" fontId="7" fillId="4" borderId="15" xfId="1" applyFont="1" applyFill="1" applyBorder="1" applyAlignment="1">
      <alignment horizontal="center" vertical="top" wrapText="1"/>
    </xf>
    <xf numFmtId="0" fontId="7" fillId="4" borderId="14" xfId="1" applyFont="1" applyFill="1" applyBorder="1" applyAlignment="1">
      <alignment horizontal="center" vertical="top" wrapText="1"/>
    </xf>
    <xf numFmtId="0" fontId="1" fillId="4" borderId="2" xfId="1" applyFill="1" applyBorder="1" applyAlignment="1">
      <alignment horizontal="left" vertical="top" wrapText="1" indent="7"/>
    </xf>
    <xf numFmtId="0" fontId="1" fillId="4" borderId="3" xfId="1" applyFill="1" applyBorder="1" applyAlignment="1">
      <alignment horizontal="left" vertical="top" wrapText="1" indent="7"/>
    </xf>
    <xf numFmtId="0" fontId="1" fillId="4" borderId="4" xfId="1" applyFill="1" applyBorder="1" applyAlignment="1">
      <alignment horizontal="left" vertical="top" wrapText="1" indent="7"/>
    </xf>
    <xf numFmtId="0" fontId="1" fillId="4" borderId="13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  <xf numFmtId="0" fontId="0" fillId="3" borderId="9" xfId="0" applyFill="1" applyBorder="1" applyAlignment="1">
      <alignment horizontal="left" vertical="top" wrapText="1" indent="1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12" xfId="0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7"/>
    </xf>
    <xf numFmtId="0" fontId="2" fillId="3" borderId="3" xfId="0" applyFont="1" applyFill="1" applyBorder="1" applyAlignment="1">
      <alignment horizontal="left" vertical="top" wrapText="1" indent="7"/>
    </xf>
    <xf numFmtId="0" fontId="2" fillId="3" borderId="4" xfId="0" applyFont="1" applyFill="1" applyBorder="1" applyAlignment="1">
      <alignment horizontal="left" vertical="top" wrapText="1" indent="7"/>
    </xf>
    <xf numFmtId="0" fontId="2" fillId="3" borderId="13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 indent="6"/>
    </xf>
    <xf numFmtId="0" fontId="2" fillId="3" borderId="3" xfId="0" applyFont="1" applyFill="1" applyBorder="1" applyAlignment="1">
      <alignment horizontal="left" vertical="top" wrapText="1" indent="6"/>
    </xf>
    <xf numFmtId="0" fontId="2" fillId="3" borderId="4" xfId="0" applyFont="1" applyFill="1" applyBorder="1" applyAlignment="1">
      <alignment horizontal="left" vertical="top" wrapText="1" indent="6"/>
    </xf>
    <xf numFmtId="0" fontId="2" fillId="3" borderId="1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wrapText="1"/>
    </xf>
    <xf numFmtId="0" fontId="10" fillId="6" borderId="24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 indent="5"/>
    </xf>
    <xf numFmtId="0" fontId="12" fillId="3" borderId="3" xfId="0" applyFont="1" applyFill="1" applyBorder="1" applyAlignment="1">
      <alignment horizontal="left" vertical="top" wrapText="1" indent="5"/>
    </xf>
    <xf numFmtId="0" fontId="12" fillId="3" borderId="4" xfId="0" applyFont="1" applyFill="1" applyBorder="1" applyAlignment="1">
      <alignment horizontal="left" vertical="top" wrapText="1" indent="5"/>
    </xf>
    <xf numFmtId="0" fontId="12" fillId="3" borderId="5" xfId="0" applyFont="1" applyFill="1" applyBorder="1" applyAlignment="1">
      <alignment horizontal="left" vertical="center" wrapText="1" indent="3"/>
    </xf>
    <xf numFmtId="0" fontId="12" fillId="3" borderId="6" xfId="0" applyFont="1" applyFill="1" applyBorder="1" applyAlignment="1">
      <alignment horizontal="left" vertical="center" wrapText="1" indent="3"/>
    </xf>
    <xf numFmtId="0" fontId="12" fillId="3" borderId="7" xfId="0" applyFont="1" applyFill="1" applyBorder="1" applyAlignment="1">
      <alignment horizontal="left" vertical="center" wrapText="1" indent="3"/>
    </xf>
    <xf numFmtId="0" fontId="12" fillId="3" borderId="8" xfId="0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horizontal="left" vertical="center" wrapText="1" indent="3"/>
    </xf>
    <xf numFmtId="0" fontId="12" fillId="3" borderId="9" xfId="0" applyFont="1" applyFill="1" applyBorder="1" applyAlignment="1">
      <alignment horizontal="left" vertical="center" wrapText="1" indent="3"/>
    </xf>
    <xf numFmtId="0" fontId="12" fillId="3" borderId="10" xfId="0" applyFont="1" applyFill="1" applyBorder="1" applyAlignment="1">
      <alignment horizontal="left" vertical="center" wrapText="1" indent="3"/>
    </xf>
    <xf numFmtId="0" fontId="12" fillId="3" borderId="11" xfId="0" applyFont="1" applyFill="1" applyBorder="1" applyAlignment="1">
      <alignment horizontal="left" vertical="center" wrapText="1" indent="3"/>
    </xf>
    <xf numFmtId="0" fontId="12" fillId="3" borderId="12" xfId="0" applyFont="1" applyFill="1" applyBorder="1" applyAlignment="1">
      <alignment horizontal="left" vertical="center" wrapText="1" indent="3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 indent="7"/>
    </xf>
    <xf numFmtId="0" fontId="12" fillId="3" borderId="3" xfId="0" applyFont="1" applyFill="1" applyBorder="1" applyAlignment="1">
      <alignment horizontal="left" vertical="top" wrapText="1" indent="7"/>
    </xf>
    <xf numFmtId="0" fontId="12" fillId="3" borderId="4" xfId="0" applyFont="1" applyFill="1" applyBorder="1" applyAlignment="1">
      <alignment horizontal="left" vertical="top" wrapText="1" indent="7"/>
    </xf>
    <xf numFmtId="0" fontId="12" fillId="3" borderId="13" xfId="0" applyFont="1" applyFill="1" applyBorder="1" applyAlignment="1">
      <alignment horizontal="left" vertical="center" wrapText="1" indent="1"/>
    </xf>
    <xf numFmtId="0" fontId="12" fillId="3" borderId="14" xfId="0" applyFont="1" applyFill="1" applyBorder="1" applyAlignment="1">
      <alignment horizontal="left" vertical="center" wrapText="1" inden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 indent="2"/>
    </xf>
    <xf numFmtId="0" fontId="12" fillId="2" borderId="4" xfId="0" applyFont="1" applyFill="1" applyBorder="1" applyAlignment="1">
      <alignment horizontal="left" vertical="top" wrapText="1" indent="2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 indent="8"/>
    </xf>
    <xf numFmtId="0" fontId="14" fillId="0" borderId="3" xfId="0" applyFont="1" applyBorder="1" applyAlignment="1">
      <alignment horizontal="left" vertical="top" wrapText="1" indent="8"/>
    </xf>
    <xf numFmtId="0" fontId="14" fillId="0" borderId="4" xfId="0" applyFont="1" applyBorder="1" applyAlignment="1">
      <alignment horizontal="left" vertical="top" wrapText="1" indent="8"/>
    </xf>
    <xf numFmtId="0" fontId="14" fillId="0" borderId="13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 indent="2"/>
    </xf>
    <xf numFmtId="0" fontId="14" fillId="0" borderId="3" xfId="0" applyFont="1" applyBorder="1" applyAlignment="1">
      <alignment horizontal="left" vertical="top" wrapText="1" indent="2"/>
    </xf>
    <xf numFmtId="0" fontId="14" fillId="0" borderId="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top" wrapText="1"/>
    </xf>
    <xf numFmtId="0" fontId="8" fillId="13" borderId="1" xfId="4" applyFont="1" applyFill="1" applyBorder="1" applyAlignment="1" applyProtection="1">
      <alignment horizontal="center" vertical="center" wrapText="1"/>
    </xf>
    <xf numFmtId="0" fontId="8" fillId="13" borderId="1" xfId="4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 indent="6"/>
    </xf>
    <xf numFmtId="0" fontId="12" fillId="0" borderId="4" xfId="0" applyFont="1" applyBorder="1" applyAlignment="1">
      <alignment horizontal="left" vertical="top" wrapText="1" indent="6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 indent="4"/>
    </xf>
    <xf numFmtId="0" fontId="12" fillId="0" borderId="7" xfId="0" applyFont="1" applyBorder="1" applyAlignment="1">
      <alignment horizontal="left" vertical="center" wrapText="1" indent="4"/>
    </xf>
    <xf numFmtId="0" fontId="12" fillId="0" borderId="0" xfId="0" applyFont="1" applyAlignment="1">
      <alignment horizontal="left" vertical="center" wrapText="1" indent="4"/>
    </xf>
    <xf numFmtId="0" fontId="12" fillId="0" borderId="9" xfId="0" applyFont="1" applyBorder="1" applyAlignment="1">
      <alignment horizontal="left" vertical="center" wrapText="1" indent="4"/>
    </xf>
    <xf numFmtId="0" fontId="12" fillId="0" borderId="11" xfId="0" applyFont="1" applyBorder="1" applyAlignment="1">
      <alignment horizontal="left" vertical="center" wrapText="1" indent="4"/>
    </xf>
    <xf numFmtId="0" fontId="12" fillId="0" borderId="12" xfId="0" applyFont="1" applyBorder="1" applyAlignment="1">
      <alignment horizontal="left" vertical="center" wrapText="1" indent="4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 indent="8"/>
    </xf>
    <xf numFmtId="0" fontId="12" fillId="0" borderId="3" xfId="0" applyFont="1" applyBorder="1" applyAlignment="1">
      <alignment horizontal="left" vertical="top" wrapText="1" indent="8"/>
    </xf>
    <xf numFmtId="0" fontId="12" fillId="0" borderId="1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 indent="5"/>
    </xf>
    <xf numFmtId="0" fontId="3" fillId="3" borderId="3" xfId="0" applyFont="1" applyFill="1" applyBorder="1" applyAlignment="1">
      <alignment horizontal="left" vertical="top" wrapText="1" indent="5"/>
    </xf>
    <xf numFmtId="0" fontId="3" fillId="3" borderId="4" xfId="0" applyFont="1" applyFill="1" applyBorder="1" applyAlignment="1">
      <alignment horizontal="left" vertical="top" wrapText="1" indent="5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left" vertical="center" wrapText="1" indent="3"/>
    </xf>
    <xf numFmtId="0" fontId="3" fillId="3" borderId="7" xfId="0" applyFont="1" applyFill="1" applyBorder="1" applyAlignment="1">
      <alignment horizontal="left" vertical="center" wrapText="1" indent="3"/>
    </xf>
    <xf numFmtId="0" fontId="3" fillId="3" borderId="8" xfId="0" applyFont="1" applyFill="1" applyBorder="1" applyAlignment="1">
      <alignment horizontal="left" vertical="center" wrapText="1" indent="3"/>
    </xf>
    <xf numFmtId="0" fontId="3" fillId="3" borderId="0" xfId="0" applyFont="1" applyFill="1" applyAlignment="1">
      <alignment horizontal="left" vertical="center" wrapText="1" indent="3"/>
    </xf>
    <xf numFmtId="0" fontId="3" fillId="3" borderId="9" xfId="0" applyFont="1" applyFill="1" applyBorder="1" applyAlignment="1">
      <alignment horizontal="left" vertical="center" wrapText="1" indent="3"/>
    </xf>
    <xf numFmtId="0" fontId="3" fillId="3" borderId="10" xfId="0" applyFont="1" applyFill="1" applyBorder="1" applyAlignment="1">
      <alignment horizontal="left" vertical="center" wrapText="1" indent="3"/>
    </xf>
    <xf numFmtId="0" fontId="3" fillId="3" borderId="11" xfId="0" applyFont="1" applyFill="1" applyBorder="1" applyAlignment="1">
      <alignment horizontal="left" vertical="center" wrapText="1" indent="3"/>
    </xf>
    <xf numFmtId="0" fontId="3" fillId="3" borderId="12" xfId="0" applyFont="1" applyFill="1" applyBorder="1" applyAlignment="1">
      <alignment horizontal="left" vertical="center" wrapText="1" indent="3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6"/>
    </xf>
    <xf numFmtId="0" fontId="3" fillId="3" borderId="3" xfId="0" applyFont="1" applyFill="1" applyBorder="1" applyAlignment="1">
      <alignment horizontal="left" vertical="top" wrapText="1" indent="6"/>
    </xf>
    <xf numFmtId="0" fontId="3" fillId="3" borderId="4" xfId="0" applyFont="1" applyFill="1" applyBorder="1" applyAlignment="1">
      <alignment horizontal="left" vertical="top" wrapText="1" indent="6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14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2" fillId="8" borderId="34" xfId="0" applyFont="1" applyFill="1" applyBorder="1" applyAlignment="1">
      <alignment horizontal="left" vertical="center" wrapText="1" indent="1"/>
    </xf>
    <xf numFmtId="0" fontId="10" fillId="10" borderId="35" xfId="0" applyFont="1" applyFill="1" applyBorder="1" applyAlignment="1">
      <alignment horizontal="center" wrapText="1"/>
    </xf>
    <xf numFmtId="0" fontId="10" fillId="10" borderId="38" xfId="0" applyFont="1" applyFill="1" applyBorder="1" applyAlignment="1">
      <alignment horizontal="center" wrapText="1"/>
    </xf>
    <xf numFmtId="0" fontId="10" fillId="10" borderId="35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right" vertical="top" shrinkToFit="1"/>
    </xf>
    <xf numFmtId="1" fontId="11" fillId="2" borderId="3" xfId="0" applyNumberFormat="1" applyFont="1" applyFill="1" applyBorder="1" applyAlignment="1">
      <alignment horizontal="right" vertical="top" shrinkToFit="1"/>
    </xf>
    <xf numFmtId="1" fontId="11" fillId="2" borderId="4" xfId="0" applyNumberFormat="1" applyFont="1" applyFill="1" applyBorder="1" applyAlignment="1">
      <alignment horizontal="right" vertical="top" shrinkToFit="1"/>
    </xf>
    <xf numFmtId="1" fontId="11" fillId="0" borderId="2" xfId="0" applyNumberFormat="1" applyFont="1" applyBorder="1" applyAlignment="1">
      <alignment horizontal="right" vertical="top" shrinkToFit="1"/>
    </xf>
    <xf numFmtId="1" fontId="11" fillId="0" borderId="3" xfId="0" applyNumberFormat="1" applyFont="1" applyBorder="1" applyAlignment="1">
      <alignment horizontal="right" vertical="top" shrinkToFit="1"/>
    </xf>
    <xf numFmtId="1" fontId="11" fillId="0" borderId="4" xfId="0" applyNumberFormat="1" applyFont="1" applyBorder="1" applyAlignment="1">
      <alignment horizontal="right" vertical="top" shrinkToFi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3" xfId="0" applyFont="1" applyFill="1" applyBorder="1" applyAlignment="1">
      <alignment horizontal="left" vertical="top" wrapText="1" indent="5"/>
    </xf>
    <xf numFmtId="0" fontId="5" fillId="3" borderId="4" xfId="0" applyFont="1" applyFill="1" applyBorder="1" applyAlignment="1">
      <alignment horizontal="left" vertical="top" wrapText="1" indent="5"/>
    </xf>
    <xf numFmtId="3" fontId="11" fillId="2" borderId="2" xfId="0" applyNumberFormat="1" applyFont="1" applyFill="1" applyBorder="1" applyAlignment="1">
      <alignment horizontal="right" vertical="top" shrinkToFit="1"/>
    </xf>
    <xf numFmtId="3" fontId="11" fillId="2" borderId="3" xfId="0" applyNumberFormat="1" applyFont="1" applyFill="1" applyBorder="1" applyAlignment="1">
      <alignment horizontal="right" vertical="top" shrinkToFit="1"/>
    </xf>
    <xf numFmtId="3" fontId="11" fillId="2" borderId="4" xfId="0" applyNumberFormat="1" applyFont="1" applyFill="1" applyBorder="1" applyAlignment="1">
      <alignment horizontal="right" vertical="top" shrinkToFit="1"/>
    </xf>
    <xf numFmtId="1" fontId="11" fillId="3" borderId="2" xfId="0" applyNumberFormat="1" applyFont="1" applyFill="1" applyBorder="1" applyAlignment="1">
      <alignment horizontal="left" vertical="top" indent="1" shrinkToFit="1"/>
    </xf>
    <xf numFmtId="1" fontId="11" fillId="3" borderId="4" xfId="0" applyNumberFormat="1" applyFont="1" applyFill="1" applyBorder="1" applyAlignment="1">
      <alignment horizontal="left" vertical="top" indent="1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left" vertical="top" shrinkToFit="1"/>
    </xf>
    <xf numFmtId="1" fontId="11" fillId="3" borderId="4" xfId="0" applyNumberFormat="1" applyFont="1" applyFill="1" applyBorder="1" applyAlignment="1">
      <alignment horizontal="left" vertical="top" shrinkToFit="1"/>
    </xf>
    <xf numFmtId="0" fontId="5" fillId="3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 vertical="top" shrinkToFit="1"/>
    </xf>
    <xf numFmtId="3" fontId="11" fillId="0" borderId="3" xfId="0" applyNumberFormat="1" applyFont="1" applyBorder="1" applyAlignment="1">
      <alignment horizontal="right" vertical="top" shrinkToFit="1"/>
    </xf>
    <xf numFmtId="3" fontId="11" fillId="0" borderId="4" xfId="0" applyNumberFormat="1" applyFont="1" applyBorder="1" applyAlignment="1">
      <alignment horizontal="right" vertical="top" shrinkToFi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left" vertical="center" wrapText="1" indent="1"/>
    </xf>
    <xf numFmtId="0" fontId="5" fillId="3" borderId="11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 indent="6"/>
    </xf>
    <xf numFmtId="0" fontId="5" fillId="3" borderId="3" xfId="0" applyFont="1" applyFill="1" applyBorder="1" applyAlignment="1">
      <alignment horizontal="left" vertical="top" wrapText="1" indent="6"/>
    </xf>
    <xf numFmtId="0" fontId="5" fillId="3" borderId="4" xfId="0" applyFont="1" applyFill="1" applyBorder="1" applyAlignment="1">
      <alignment horizontal="left" vertical="top" wrapText="1" indent="6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0" xfId="0" applyFont="1" applyFill="1" applyAlignment="1">
      <alignment horizontal="left" vertical="center" wrapText="1" indent="3"/>
    </xf>
    <xf numFmtId="0" fontId="5" fillId="3" borderId="9" xfId="0" applyFont="1" applyFill="1" applyBorder="1" applyAlignment="1">
      <alignment horizontal="left" vertical="center" wrapText="1" indent="3"/>
    </xf>
    <xf numFmtId="0" fontId="5" fillId="3" borderId="10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left" vertical="center" wrapText="1" indent="3"/>
    </xf>
    <xf numFmtId="0" fontId="24" fillId="12" borderId="2" xfId="0" applyFont="1" applyFill="1" applyBorder="1" applyAlignment="1">
      <alignment horizontal="left" vertical="top" wrapText="1"/>
    </xf>
    <xf numFmtId="0" fontId="24" fillId="12" borderId="3" xfId="0" applyFont="1" applyFill="1" applyBorder="1" applyAlignment="1">
      <alignment horizontal="left" vertical="top" wrapText="1"/>
    </xf>
    <xf numFmtId="0" fontId="24" fillId="12" borderId="4" xfId="0" applyFont="1" applyFill="1" applyBorder="1" applyAlignment="1">
      <alignment horizontal="left" vertical="top" wrapText="1"/>
    </xf>
    <xf numFmtId="0" fontId="24" fillId="12" borderId="13" xfId="0" applyFont="1" applyFill="1" applyBorder="1" applyAlignment="1">
      <alignment horizontal="center" vertical="top" wrapText="1"/>
    </xf>
    <xf numFmtId="0" fontId="24" fillId="12" borderId="15" xfId="0" applyFont="1" applyFill="1" applyBorder="1" applyAlignment="1">
      <alignment horizontal="center" vertical="top" wrapText="1"/>
    </xf>
    <xf numFmtId="0" fontId="24" fillId="12" borderId="14" xfId="0" applyFont="1" applyFill="1" applyBorder="1" applyAlignment="1">
      <alignment horizontal="center" vertical="top" wrapText="1"/>
    </xf>
    <xf numFmtId="0" fontId="24" fillId="12" borderId="13" xfId="0" applyFont="1" applyFill="1" applyBorder="1" applyAlignment="1">
      <alignment horizontal="left" vertical="center" wrapText="1"/>
    </xf>
    <xf numFmtId="0" fontId="24" fillId="12" borderId="15" xfId="0" applyFont="1" applyFill="1" applyBorder="1" applyAlignment="1">
      <alignment horizontal="left" vertical="center" wrapText="1"/>
    </xf>
    <xf numFmtId="0" fontId="24" fillId="12" borderId="14" xfId="0" applyFont="1" applyFill="1" applyBorder="1" applyAlignment="1">
      <alignment horizontal="left" vertical="center" wrapText="1"/>
    </xf>
    <xf numFmtId="0" fontId="24" fillId="12" borderId="13" xfId="0" applyFont="1" applyFill="1" applyBorder="1" applyAlignment="1">
      <alignment horizontal="left" vertical="top" wrapText="1"/>
    </xf>
    <xf numFmtId="0" fontId="24" fillId="12" borderId="15" xfId="0" applyFont="1" applyFill="1" applyBorder="1" applyAlignment="1">
      <alignment horizontal="left" vertical="top" wrapText="1"/>
    </xf>
    <xf numFmtId="0" fontId="24" fillId="12" borderId="14" xfId="0" applyFont="1" applyFill="1" applyBorder="1" applyAlignment="1">
      <alignment horizontal="left" vertical="top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top" wrapText="1"/>
    </xf>
    <xf numFmtId="0" fontId="0" fillId="12" borderId="7" xfId="0" applyFill="1" applyBorder="1" applyAlignment="1">
      <alignment horizontal="center" vertical="top" wrapText="1"/>
    </xf>
    <xf numFmtId="0" fontId="0" fillId="12" borderId="8" xfId="0" applyFill="1" applyBorder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0" fillId="12" borderId="9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 vertical="top" wrapText="1"/>
    </xf>
    <xf numFmtId="0" fontId="0" fillId="12" borderId="12" xfId="0" applyFill="1" applyBorder="1" applyAlignment="1">
      <alignment horizontal="center" vertical="top" wrapText="1"/>
    </xf>
    <xf numFmtId="0" fontId="24" fillId="12" borderId="2" xfId="0" applyFont="1" applyFill="1" applyBorder="1" applyAlignment="1">
      <alignment horizontal="center" vertical="top" wrapText="1"/>
    </xf>
    <xf numFmtId="0" fontId="24" fillId="12" borderId="3" xfId="0" applyFont="1" applyFill="1" applyBorder="1" applyAlignment="1">
      <alignment horizontal="center" vertical="top" wrapText="1"/>
    </xf>
    <xf numFmtId="0" fontId="24" fillId="12" borderId="4" xfId="0" applyFont="1" applyFill="1" applyBorder="1" applyAlignment="1">
      <alignment horizontal="center" vertical="top" wrapText="1"/>
    </xf>
    <xf numFmtId="0" fontId="24" fillId="12" borderId="2" xfId="0" applyFont="1" applyFill="1" applyBorder="1" applyAlignment="1">
      <alignment horizontal="left" vertical="top" wrapText="1" indent="10"/>
    </xf>
    <xf numFmtId="0" fontId="24" fillId="12" borderId="3" xfId="0" applyFont="1" applyFill="1" applyBorder="1" applyAlignment="1">
      <alignment horizontal="left" vertical="top" wrapText="1" indent="10"/>
    </xf>
    <xf numFmtId="0" fontId="24" fillId="12" borderId="4" xfId="0" applyFont="1" applyFill="1" applyBorder="1" applyAlignment="1">
      <alignment horizontal="left" vertical="top" wrapText="1" indent="10"/>
    </xf>
    <xf numFmtId="0" fontId="24" fillId="12" borderId="13" xfId="0" applyFont="1" applyFill="1" applyBorder="1" applyAlignment="1">
      <alignment horizontal="left" vertical="top" wrapText="1" indent="2"/>
    </xf>
    <xf numFmtId="0" fontId="24" fillId="12" borderId="14" xfId="0" applyFont="1" applyFill="1" applyBorder="1" applyAlignment="1">
      <alignment horizontal="left" vertical="top" wrapText="1" indent="2"/>
    </xf>
    <xf numFmtId="0" fontId="24" fillId="12" borderId="13" xfId="0" applyFont="1" applyFill="1" applyBorder="1" applyAlignment="1">
      <alignment horizontal="left" vertical="center" wrapText="1" indent="2"/>
    </xf>
    <xf numFmtId="0" fontId="24" fillId="12" borderId="14" xfId="0" applyFont="1" applyFill="1" applyBorder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top" wrapText="1" indent="6"/>
    </xf>
    <xf numFmtId="0" fontId="15" fillId="3" borderId="3" xfId="0" applyFont="1" applyFill="1" applyBorder="1" applyAlignment="1">
      <alignment horizontal="left" vertical="top" wrapText="1" indent="6"/>
    </xf>
    <xf numFmtId="0" fontId="15" fillId="3" borderId="4" xfId="0" applyFont="1" applyFill="1" applyBorder="1" applyAlignment="1">
      <alignment horizontal="left" vertical="top" wrapText="1" indent="6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top" wrapText="1" indent="4"/>
    </xf>
    <xf numFmtId="0" fontId="15" fillId="3" borderId="6" xfId="0" applyFont="1" applyFill="1" applyBorder="1" applyAlignment="1">
      <alignment horizontal="left" vertical="top" wrapText="1" indent="4"/>
    </xf>
    <xf numFmtId="0" fontId="15" fillId="3" borderId="7" xfId="0" applyFont="1" applyFill="1" applyBorder="1" applyAlignment="1">
      <alignment horizontal="left" vertical="top" wrapText="1" indent="4"/>
    </xf>
    <xf numFmtId="0" fontId="15" fillId="3" borderId="8" xfId="0" applyFont="1" applyFill="1" applyBorder="1" applyAlignment="1">
      <alignment horizontal="left" vertical="top" wrapText="1" indent="4"/>
    </xf>
    <xf numFmtId="0" fontId="15" fillId="3" borderId="0" xfId="0" applyFont="1" applyFill="1" applyAlignment="1">
      <alignment horizontal="left" vertical="top" wrapText="1" indent="4"/>
    </xf>
    <xf numFmtId="0" fontId="15" fillId="3" borderId="9" xfId="0" applyFont="1" applyFill="1" applyBorder="1" applyAlignment="1">
      <alignment horizontal="left" vertical="top" wrapText="1" indent="4"/>
    </xf>
    <xf numFmtId="0" fontId="15" fillId="3" borderId="10" xfId="0" applyFont="1" applyFill="1" applyBorder="1" applyAlignment="1">
      <alignment horizontal="left" vertical="top" wrapText="1" indent="4"/>
    </xf>
    <xf numFmtId="0" fontId="15" fillId="3" borderId="11" xfId="0" applyFont="1" applyFill="1" applyBorder="1" applyAlignment="1">
      <alignment horizontal="left" vertical="top" wrapText="1" indent="4"/>
    </xf>
    <xf numFmtId="0" fontId="15" fillId="3" borderId="12" xfId="0" applyFont="1" applyFill="1" applyBorder="1" applyAlignment="1">
      <alignment horizontal="left" vertical="top" wrapText="1" indent="4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 indent="8"/>
    </xf>
    <xf numFmtId="0" fontId="15" fillId="3" borderId="3" xfId="0" applyFont="1" applyFill="1" applyBorder="1" applyAlignment="1">
      <alignment horizontal="left" vertical="top" wrapText="1" indent="8"/>
    </xf>
    <xf numFmtId="0" fontId="15" fillId="3" borderId="4" xfId="0" applyFont="1" applyFill="1" applyBorder="1" applyAlignment="1">
      <alignment horizontal="left" vertical="top" wrapText="1" indent="8"/>
    </xf>
    <xf numFmtId="0" fontId="15" fillId="3" borderId="13" xfId="0" applyFont="1" applyFill="1" applyBorder="1" applyAlignment="1">
      <alignment horizontal="left" vertical="center" wrapText="1" indent="1"/>
    </xf>
    <xf numFmtId="0" fontId="15" fillId="3" borderId="14" xfId="0" applyFont="1" applyFill="1" applyBorder="1" applyAlignment="1">
      <alignment horizontal="left" vertical="center" wrapText="1" inden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top" shrinkToFit="1"/>
    </xf>
    <xf numFmtId="1" fontId="28" fillId="0" borderId="4" xfId="0" applyNumberFormat="1" applyFont="1" applyBorder="1" applyAlignment="1">
      <alignment horizontal="center" vertical="top" shrinkToFit="1"/>
    </xf>
    <xf numFmtId="1" fontId="29" fillId="0" borderId="2" xfId="0" applyNumberFormat="1" applyFont="1" applyBorder="1" applyAlignment="1">
      <alignment horizontal="center" vertical="top" shrinkToFit="1"/>
    </xf>
    <xf numFmtId="1" fontId="29" fillId="0" borderId="4" xfId="0" applyNumberFormat="1" applyFont="1" applyBorder="1" applyAlignment="1">
      <alignment horizontal="center" vertical="top" shrinkToFit="1"/>
    </xf>
    <xf numFmtId="0" fontId="30" fillId="0" borderId="8" xfId="0" applyFont="1" applyBorder="1" applyAlignment="1">
      <alignment horizontal="left" vertical="top" wrapText="1" indent="1"/>
    </xf>
    <xf numFmtId="0" fontId="30" fillId="0" borderId="0" xfId="0" applyFont="1" applyAlignment="1">
      <alignment horizontal="left" vertical="top" wrapText="1" indent="1"/>
    </xf>
    <xf numFmtId="0" fontId="30" fillId="0" borderId="9" xfId="0" applyFont="1" applyBorder="1" applyAlignment="1">
      <alignment horizontal="left" vertical="top" wrapText="1" indent="1"/>
    </xf>
    <xf numFmtId="0" fontId="27" fillId="0" borderId="13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left" vertical="top" indent="1" shrinkToFit="1"/>
    </xf>
    <xf numFmtId="1" fontId="28" fillId="0" borderId="4" xfId="0" applyNumberFormat="1" applyFont="1" applyBorder="1" applyAlignment="1">
      <alignment horizontal="left" vertical="top" indent="1" shrinkToFit="1"/>
    </xf>
    <xf numFmtId="0" fontId="27" fillId="0" borderId="5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top" wrapText="1" indent="1"/>
    </xf>
    <xf numFmtId="0" fontId="27" fillId="0" borderId="0" xfId="0" applyFont="1" applyAlignment="1">
      <alignment horizontal="left" vertical="top" wrapText="1" indent="1"/>
    </xf>
    <xf numFmtId="0" fontId="27" fillId="0" borderId="11" xfId="0" applyFont="1" applyBorder="1" applyAlignment="1">
      <alignment horizontal="left" vertical="top" wrapText="1" indent="1"/>
    </xf>
    <xf numFmtId="0" fontId="27" fillId="15" borderId="5" xfId="0" applyFont="1" applyFill="1" applyBorder="1" applyAlignment="1">
      <alignment horizontal="left" vertical="top" wrapText="1"/>
    </xf>
    <xf numFmtId="0" fontId="27" fillId="15" borderId="6" xfId="0" applyFont="1" applyFill="1" applyBorder="1" applyAlignment="1">
      <alignment horizontal="left" vertical="top" wrapText="1"/>
    </xf>
    <xf numFmtId="0" fontId="27" fillId="15" borderId="7" xfId="0" applyFont="1" applyFill="1" applyBorder="1" applyAlignment="1">
      <alignment horizontal="left" vertical="top" wrapText="1"/>
    </xf>
    <xf numFmtId="0" fontId="27" fillId="15" borderId="8" xfId="0" applyFont="1" applyFill="1" applyBorder="1" applyAlignment="1">
      <alignment horizontal="left" vertical="top" wrapText="1"/>
    </xf>
    <xf numFmtId="0" fontId="27" fillId="15" borderId="0" xfId="0" applyFont="1" applyFill="1" applyAlignment="1">
      <alignment horizontal="left" vertical="top" wrapText="1"/>
    </xf>
    <xf numFmtId="0" fontId="27" fillId="15" borderId="9" xfId="0" applyFont="1" applyFill="1" applyBorder="1" applyAlignment="1">
      <alignment horizontal="left" vertical="top" wrapText="1"/>
    </xf>
    <xf numFmtId="0" fontId="27" fillId="15" borderId="2" xfId="0" applyFont="1" applyFill="1" applyBorder="1" applyAlignment="1">
      <alignment horizontal="center" vertical="top" wrapText="1"/>
    </xf>
    <xf numFmtId="0" fontId="27" fillId="15" borderId="3" xfId="0" applyFont="1" applyFill="1" applyBorder="1" applyAlignment="1">
      <alignment horizontal="center" vertical="top" wrapText="1"/>
    </xf>
    <xf numFmtId="0" fontId="27" fillId="15" borderId="4" xfId="0" applyFont="1" applyFill="1" applyBorder="1" applyAlignment="1">
      <alignment horizontal="center" vertical="top" wrapText="1"/>
    </xf>
    <xf numFmtId="0" fontId="27" fillId="15" borderId="2" xfId="0" applyFont="1" applyFill="1" applyBorder="1" applyAlignment="1">
      <alignment horizontal="left" vertical="top" wrapText="1" indent="9"/>
    </xf>
    <xf numFmtId="0" fontId="27" fillId="15" borderId="3" xfId="0" applyFont="1" applyFill="1" applyBorder="1" applyAlignment="1">
      <alignment horizontal="left" vertical="top" wrapText="1" indent="9"/>
    </xf>
    <xf numFmtId="0" fontId="27" fillId="15" borderId="4" xfId="0" applyFont="1" applyFill="1" applyBorder="1" applyAlignment="1">
      <alignment horizontal="left" vertical="top" wrapText="1" indent="9"/>
    </xf>
    <xf numFmtId="0" fontId="27" fillId="15" borderId="2" xfId="0" applyFont="1" applyFill="1" applyBorder="1" applyAlignment="1">
      <alignment horizontal="left" vertical="top" wrapText="1" indent="7"/>
    </xf>
    <xf numFmtId="0" fontId="27" fillId="15" borderId="3" xfId="0" applyFont="1" applyFill="1" applyBorder="1" applyAlignment="1">
      <alignment horizontal="left" vertical="top" wrapText="1" indent="7"/>
    </xf>
    <xf numFmtId="0" fontId="27" fillId="15" borderId="4" xfId="0" applyFont="1" applyFill="1" applyBorder="1" applyAlignment="1">
      <alignment horizontal="left" vertical="top" wrapText="1" indent="7"/>
    </xf>
    <xf numFmtId="0" fontId="27" fillId="15" borderId="5" xfId="0" applyFont="1" applyFill="1" applyBorder="1" applyAlignment="1">
      <alignment horizontal="left" vertical="center" wrapText="1" indent="1"/>
    </xf>
    <xf numFmtId="0" fontId="27" fillId="15" borderId="7" xfId="0" applyFont="1" applyFill="1" applyBorder="1" applyAlignment="1">
      <alignment horizontal="left" vertical="center" wrapText="1" indent="1"/>
    </xf>
    <xf numFmtId="0" fontId="27" fillId="15" borderId="10" xfId="0" applyFont="1" applyFill="1" applyBorder="1" applyAlignment="1">
      <alignment horizontal="left" vertical="center" wrapText="1" indent="1"/>
    </xf>
    <xf numFmtId="0" fontId="27" fillId="15" borderId="12" xfId="0" applyFont="1" applyFill="1" applyBorder="1" applyAlignment="1">
      <alignment horizontal="left" vertical="center" wrapText="1" indent="1"/>
    </xf>
    <xf numFmtId="0" fontId="27" fillId="15" borderId="13" xfId="0" applyFont="1" applyFill="1" applyBorder="1" applyAlignment="1">
      <alignment horizontal="left" vertical="center" wrapText="1" indent="1"/>
    </xf>
    <xf numFmtId="0" fontId="27" fillId="15" borderId="14" xfId="0" applyFont="1" applyFill="1" applyBorder="1" applyAlignment="1">
      <alignment horizontal="left" vertical="center" wrapText="1" indent="1"/>
    </xf>
    <xf numFmtId="0" fontId="27" fillId="15" borderId="5" xfId="0" applyFont="1" applyFill="1" applyBorder="1" applyAlignment="1">
      <alignment horizontal="left" vertical="center" wrapText="1"/>
    </xf>
    <xf numFmtId="0" fontId="27" fillId="15" borderId="7" xfId="0" applyFont="1" applyFill="1" applyBorder="1" applyAlignment="1">
      <alignment horizontal="left" vertical="center" wrapText="1"/>
    </xf>
    <xf numFmtId="0" fontId="27" fillId="15" borderId="10" xfId="0" applyFont="1" applyFill="1" applyBorder="1" applyAlignment="1">
      <alignment horizontal="left" vertical="center" wrapText="1"/>
    </xf>
    <xf numFmtId="0" fontId="27" fillId="15" borderId="12" xfId="0" applyFont="1" applyFill="1" applyBorder="1" applyAlignment="1">
      <alignment horizontal="left" vertical="center" wrapText="1"/>
    </xf>
    <xf numFmtId="0" fontId="27" fillId="15" borderId="13" xfId="0" applyFont="1" applyFill="1" applyBorder="1" applyAlignment="1">
      <alignment horizontal="left" vertical="top" wrapText="1"/>
    </xf>
    <xf numFmtId="0" fontId="27" fillId="15" borderId="14" xfId="0" applyFont="1" applyFill="1" applyBorder="1" applyAlignment="1">
      <alignment horizontal="left" vertical="top" wrapText="1"/>
    </xf>
    <xf numFmtId="0" fontId="27" fillId="15" borderId="5" xfId="0" applyFont="1" applyFill="1" applyBorder="1" applyAlignment="1">
      <alignment horizontal="left" vertical="center" wrapText="1" indent="2"/>
    </xf>
    <xf numFmtId="0" fontId="27" fillId="15" borderId="7" xfId="0" applyFont="1" applyFill="1" applyBorder="1" applyAlignment="1">
      <alignment horizontal="left" vertical="center" wrapText="1" indent="2"/>
    </xf>
    <xf numFmtId="0" fontId="27" fillId="15" borderId="10" xfId="0" applyFont="1" applyFill="1" applyBorder="1" applyAlignment="1">
      <alignment horizontal="left" vertical="center" wrapText="1" indent="2"/>
    </xf>
    <xf numFmtId="0" fontId="27" fillId="15" borderId="12" xfId="0" applyFont="1" applyFill="1" applyBorder="1" applyAlignment="1">
      <alignment horizontal="left" vertical="center" wrapText="1" indent="2"/>
    </xf>
    <xf numFmtId="0" fontId="27" fillId="15" borderId="2" xfId="0" applyFont="1" applyFill="1" applyBorder="1" applyAlignment="1">
      <alignment horizontal="left" vertical="top" wrapText="1"/>
    </xf>
    <xf numFmtId="0" fontId="27" fillId="15" borderId="4" xfId="0" applyFont="1" applyFill="1" applyBorder="1" applyAlignment="1">
      <alignment horizontal="left" vertical="top" wrapText="1"/>
    </xf>
    <xf numFmtId="0" fontId="3" fillId="4" borderId="2" xfId="1" applyFont="1" applyFill="1" applyBorder="1" applyAlignment="1">
      <alignment horizontal="left" vertical="top" wrapText="1" indent="1"/>
    </xf>
    <xf numFmtId="0" fontId="3" fillId="4" borderId="3" xfId="1" applyFont="1" applyFill="1" applyBorder="1" applyAlignment="1">
      <alignment horizontal="left" vertical="top" wrapText="1" indent="1"/>
    </xf>
    <xf numFmtId="0" fontId="3" fillId="4" borderId="4" xfId="1" applyFont="1" applyFill="1" applyBorder="1" applyAlignment="1">
      <alignment horizontal="left" vertical="top" wrapText="1" indent="1"/>
    </xf>
    <xf numFmtId="0" fontId="3" fillId="0" borderId="2" xfId="1" applyFont="1" applyFill="1" applyBorder="1" applyAlignment="1">
      <alignment horizontal="left" vertical="top" wrapText="1" indent="4"/>
    </xf>
    <xf numFmtId="0" fontId="3" fillId="0" borderId="4" xfId="1" applyFont="1" applyFill="1" applyBorder="1" applyAlignment="1">
      <alignment horizontal="left" vertical="top" wrapText="1" indent="4"/>
    </xf>
    <xf numFmtId="0" fontId="3" fillId="4" borderId="13" xfId="1" applyFont="1" applyFill="1" applyBorder="1" applyAlignment="1">
      <alignment horizontal="center" vertical="top" wrapText="1"/>
    </xf>
    <xf numFmtId="0" fontId="3" fillId="4" borderId="15" xfId="1" applyFont="1" applyFill="1" applyBorder="1" applyAlignment="1">
      <alignment horizontal="center" vertical="top" wrapText="1"/>
    </xf>
    <xf numFmtId="0" fontId="3" fillId="4" borderId="14" xfId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left" vertical="top" wrapText="1"/>
    </xf>
    <xf numFmtId="0" fontId="3" fillId="4" borderId="15" xfId="1" applyFont="1" applyFill="1" applyBorder="1" applyAlignment="1">
      <alignment horizontal="left" vertical="top" wrapText="1"/>
    </xf>
    <xf numFmtId="0" fontId="3" fillId="4" borderId="14" xfId="1" applyFont="1" applyFill="1" applyBorder="1" applyAlignment="1">
      <alignment horizontal="left" vertical="top" wrapText="1"/>
    </xf>
    <xf numFmtId="0" fontId="3" fillId="4" borderId="5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0" fontId="3" fillId="4" borderId="0" xfId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center" vertical="top" wrapText="1"/>
    </xf>
    <xf numFmtId="0" fontId="3" fillId="4" borderId="12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left" vertical="top" wrapText="1" indent="7"/>
    </xf>
    <xf numFmtId="0" fontId="3" fillId="4" borderId="3" xfId="1" applyFont="1" applyFill="1" applyBorder="1" applyAlignment="1">
      <alignment horizontal="left" vertical="top" wrapText="1" indent="7"/>
    </xf>
    <xf numFmtId="0" fontId="3" fillId="4" borderId="4" xfId="1" applyFont="1" applyFill="1" applyBorder="1" applyAlignment="1">
      <alignment horizontal="left" vertical="top" wrapText="1" indent="7"/>
    </xf>
    <xf numFmtId="0" fontId="3" fillId="4" borderId="13" xfId="1" applyFont="1" applyFill="1" applyBorder="1" applyAlignment="1">
      <alignment horizontal="left" vertical="center" wrapText="1" indent="1"/>
    </xf>
    <xf numFmtId="0" fontId="3" fillId="4" borderId="14" xfId="1" applyFont="1" applyFill="1" applyBorder="1" applyAlignment="1">
      <alignment horizontal="left" vertical="center" wrapText="1" indent="1"/>
    </xf>
    <xf numFmtId="0" fontId="3" fillId="4" borderId="13" xfId="1" applyFont="1" applyFill="1" applyBorder="1" applyAlignment="1">
      <alignment horizontal="left" vertical="center" wrapText="1" indent="2"/>
    </xf>
    <xf numFmtId="0" fontId="3" fillId="4" borderId="14" xfId="1" applyFont="1" applyFill="1" applyBorder="1" applyAlignment="1">
      <alignment horizontal="left" vertical="center" wrapText="1" indent="2"/>
    </xf>
    <xf numFmtId="0" fontId="3" fillId="4" borderId="13" xfId="1" applyFont="1" applyFill="1" applyBorder="1" applyAlignment="1">
      <alignment horizontal="left" vertical="center" wrapText="1"/>
    </xf>
    <xf numFmtId="0" fontId="3" fillId="4" borderId="14" xfId="1" applyFont="1" applyFill="1" applyBorder="1" applyAlignment="1">
      <alignment horizontal="left" vertical="center" wrapText="1"/>
    </xf>
    <xf numFmtId="0" fontId="3" fillId="22" borderId="13" xfId="1" applyFont="1" applyFill="1" applyBorder="1" applyAlignment="1">
      <alignment horizontal="left" vertical="top" wrapText="1"/>
    </xf>
    <xf numFmtId="0" fontId="3" fillId="22" borderId="14" xfId="1" applyFont="1" applyFill="1" applyBorder="1" applyAlignment="1">
      <alignment horizontal="left" vertical="top" wrapText="1"/>
    </xf>
    <xf numFmtId="0" fontId="35" fillId="20" borderId="2" xfId="0" applyFont="1" applyFill="1" applyBorder="1" applyAlignment="1">
      <alignment horizontal="center" wrapText="1"/>
    </xf>
    <xf numFmtId="0" fontId="36" fillId="0" borderId="3" xfId="0" applyFont="1" applyBorder="1"/>
    <xf numFmtId="0" fontId="36" fillId="0" borderId="4" xfId="0" applyFont="1" applyBorder="1"/>
    <xf numFmtId="0" fontId="35" fillId="20" borderId="5" xfId="0" applyFont="1" applyFill="1" applyBorder="1" applyAlignment="1">
      <alignment horizontal="center" vertical="center" wrapText="1"/>
    </xf>
    <xf numFmtId="0" fontId="36" fillId="0" borderId="6" xfId="0" applyFont="1" applyBorder="1"/>
    <xf numFmtId="0" fontId="36" fillId="0" borderId="7" xfId="0" applyFont="1" applyBorder="1"/>
    <xf numFmtId="0" fontId="36" fillId="0" borderId="8" xfId="0" applyFont="1" applyBorder="1"/>
    <xf numFmtId="0" fontId="0" fillId="0" borderId="0" xfId="0"/>
    <xf numFmtId="0" fontId="36" fillId="0" borderId="9" xfId="0" applyFont="1" applyBorder="1"/>
    <xf numFmtId="0" fontId="36" fillId="0" borderId="10" xfId="0" applyFont="1" applyBorder="1"/>
    <xf numFmtId="0" fontId="36" fillId="0" borderId="11" xfId="0" applyFont="1" applyBorder="1"/>
    <xf numFmtId="0" fontId="36" fillId="0" borderId="12" xfId="0" applyFont="1" applyBorder="1"/>
    <xf numFmtId="0" fontId="35" fillId="20" borderId="2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vertical="center" wrapText="1"/>
    </xf>
    <xf numFmtId="0" fontId="36" fillId="0" borderId="14" xfId="0" applyFont="1" applyBorder="1"/>
    <xf numFmtId="1" fontId="34" fillId="19" borderId="2" xfId="0" applyNumberFormat="1" applyFont="1" applyFill="1" applyBorder="1" applyAlignment="1">
      <alignment horizontal="right" vertical="top" shrinkToFit="1"/>
    </xf>
    <xf numFmtId="1" fontId="34" fillId="19" borderId="3" xfId="0" applyNumberFormat="1" applyFont="1" applyFill="1" applyBorder="1" applyAlignment="1">
      <alignment horizontal="right" vertical="top" shrinkToFit="1"/>
    </xf>
    <xf numFmtId="1" fontId="34" fillId="19" borderId="4" xfId="0" applyNumberFormat="1" applyFont="1" applyFill="1" applyBorder="1" applyAlignment="1">
      <alignment horizontal="right" vertical="top" shrinkToFit="1"/>
    </xf>
    <xf numFmtId="1" fontId="34" fillId="0" borderId="2" xfId="0" applyNumberFormat="1" applyFont="1" applyBorder="1" applyAlignment="1">
      <alignment horizontal="right" vertical="top" shrinkToFit="1"/>
    </xf>
    <xf numFmtId="1" fontId="34" fillId="0" borderId="3" xfId="0" applyNumberFormat="1" applyFont="1" applyBorder="1" applyAlignment="1">
      <alignment horizontal="right" vertical="top" shrinkToFit="1"/>
    </xf>
    <xf numFmtId="1" fontId="34" fillId="0" borderId="4" xfId="0" applyNumberFormat="1" applyFont="1" applyBorder="1" applyAlignment="1">
      <alignment horizontal="right" vertical="top" shrinkToFit="1"/>
    </xf>
    <xf numFmtId="0" fontId="0" fillId="16" borderId="10" xfId="0" applyFill="1" applyBorder="1" applyAlignment="1">
      <alignment horizontal="left" wrapText="1"/>
    </xf>
    <xf numFmtId="0" fontId="0" fillId="16" borderId="12" xfId="0" applyFill="1" applyBorder="1" applyAlignment="1">
      <alignment horizontal="left" wrapText="1"/>
    </xf>
    <xf numFmtId="1" fontId="34" fillId="16" borderId="2" xfId="0" applyNumberFormat="1" applyFont="1" applyFill="1" applyBorder="1" applyAlignment="1">
      <alignment horizontal="center" vertical="top" shrinkToFit="1"/>
    </xf>
    <xf numFmtId="1" fontId="34" fillId="16" borderId="4" xfId="0" applyNumberFormat="1" applyFont="1" applyFill="1" applyBorder="1" applyAlignment="1">
      <alignment horizontal="center" vertical="top" shrinkToFit="1"/>
    </xf>
    <xf numFmtId="0" fontId="33" fillId="16" borderId="2" xfId="0" applyFont="1" applyFill="1" applyBorder="1" applyAlignment="1">
      <alignment horizontal="left" vertical="top" wrapText="1" indent="5"/>
    </xf>
    <xf numFmtId="0" fontId="33" fillId="16" borderId="3" xfId="0" applyFont="1" applyFill="1" applyBorder="1" applyAlignment="1">
      <alignment horizontal="left" vertical="top" wrapText="1" indent="5"/>
    </xf>
    <xf numFmtId="0" fontId="33" fillId="16" borderId="4" xfId="0" applyFont="1" applyFill="1" applyBorder="1" applyAlignment="1">
      <alignment horizontal="left" vertical="top" wrapText="1" indent="5"/>
    </xf>
    <xf numFmtId="0" fontId="33" fillId="16" borderId="13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14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33" fillId="16" borderId="8" xfId="0" applyFont="1" applyFill="1" applyBorder="1" applyAlignment="1">
      <alignment horizontal="center" vertical="top" wrapText="1"/>
    </xf>
    <xf numFmtId="0" fontId="33" fillId="16" borderId="9" xfId="0" applyFont="1" applyFill="1" applyBorder="1" applyAlignment="1">
      <alignment horizontal="center" vertical="top" wrapText="1"/>
    </xf>
    <xf numFmtId="0" fontId="33" fillId="16" borderId="13" xfId="0" applyFont="1" applyFill="1" applyBorder="1" applyAlignment="1">
      <alignment horizontal="center" vertical="top" wrapText="1"/>
    </xf>
    <xf numFmtId="0" fontId="33" fillId="16" borderId="15" xfId="0" applyFont="1" applyFill="1" applyBorder="1" applyAlignment="1">
      <alignment horizontal="center" vertical="top" wrapText="1"/>
    </xf>
    <xf numFmtId="0" fontId="33" fillId="16" borderId="14" xfId="0" applyFont="1" applyFill="1" applyBorder="1" applyAlignment="1">
      <alignment horizontal="center" vertical="top" wrapText="1"/>
    </xf>
    <xf numFmtId="0" fontId="0" fillId="16" borderId="5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33" fillId="16" borderId="2" xfId="0" applyFont="1" applyFill="1" applyBorder="1" applyAlignment="1">
      <alignment horizontal="left" vertical="top" wrapText="1" indent="4"/>
    </xf>
    <xf numFmtId="0" fontId="33" fillId="16" borderId="3" xfId="0" applyFont="1" applyFill="1" applyBorder="1" applyAlignment="1">
      <alignment horizontal="left" vertical="top" wrapText="1" indent="4"/>
    </xf>
    <xf numFmtId="0" fontId="33" fillId="16" borderId="4" xfId="0" applyFont="1" applyFill="1" applyBorder="1" applyAlignment="1">
      <alignment horizontal="left" vertical="top" wrapText="1" indent="4"/>
    </xf>
    <xf numFmtId="0" fontId="33" fillId="16" borderId="2" xfId="0" applyFont="1" applyFill="1" applyBorder="1" applyAlignment="1">
      <alignment horizontal="left" vertical="top" wrapText="1" indent="6"/>
    </xf>
    <xf numFmtId="0" fontId="33" fillId="16" borderId="3" xfId="0" applyFont="1" applyFill="1" applyBorder="1" applyAlignment="1">
      <alignment horizontal="left" vertical="top" wrapText="1" indent="6"/>
    </xf>
    <xf numFmtId="0" fontId="33" fillId="16" borderId="4" xfId="0" applyFont="1" applyFill="1" applyBorder="1" applyAlignment="1">
      <alignment horizontal="left" vertical="top" wrapText="1" indent="6"/>
    </xf>
    <xf numFmtId="0" fontId="33" fillId="16" borderId="2" xfId="0" applyFont="1" applyFill="1" applyBorder="1" applyAlignment="1">
      <alignment horizontal="center" vertical="top" wrapText="1"/>
    </xf>
    <xf numFmtId="0" fontId="33" fillId="16" borderId="3" xfId="0" applyFont="1" applyFill="1" applyBorder="1" applyAlignment="1">
      <alignment horizontal="center" vertical="top" wrapText="1"/>
    </xf>
    <xf numFmtId="0" fontId="33" fillId="16" borderId="4" xfId="0" applyFont="1" applyFill="1" applyBorder="1" applyAlignment="1">
      <alignment horizontal="center" vertical="top" wrapText="1"/>
    </xf>
    <xf numFmtId="0" fontId="33" fillId="16" borderId="5" xfId="0" applyFont="1" applyFill="1" applyBorder="1" applyAlignment="1">
      <alignment horizontal="left" vertical="center" wrapText="1" indent="1"/>
    </xf>
    <xf numFmtId="0" fontId="33" fillId="16" borderId="6" xfId="0" applyFont="1" applyFill="1" applyBorder="1" applyAlignment="1">
      <alignment horizontal="left" vertical="center" wrapText="1" indent="1"/>
    </xf>
    <xf numFmtId="0" fontId="33" fillId="16" borderId="7" xfId="0" applyFont="1" applyFill="1" applyBorder="1" applyAlignment="1">
      <alignment horizontal="left" vertical="center" wrapText="1" indent="1"/>
    </xf>
    <xf numFmtId="0" fontId="33" fillId="16" borderId="10" xfId="0" applyFont="1" applyFill="1" applyBorder="1" applyAlignment="1">
      <alignment horizontal="left" vertical="center" wrapText="1" indent="1"/>
    </xf>
    <xf numFmtId="0" fontId="33" fillId="16" borderId="11" xfId="0" applyFont="1" applyFill="1" applyBorder="1" applyAlignment="1">
      <alignment horizontal="left" vertical="center" wrapText="1" indent="1"/>
    </xf>
    <xf numFmtId="0" fontId="33" fillId="16" borderId="12" xfId="0" applyFont="1" applyFill="1" applyBorder="1" applyAlignment="1">
      <alignment horizontal="left" vertical="center" wrapText="1" indent="1"/>
    </xf>
    <xf numFmtId="0" fontId="33" fillId="16" borderId="5" xfId="0" applyFont="1" applyFill="1" applyBorder="1" applyAlignment="1">
      <alignment horizontal="left" vertical="center" wrapText="1"/>
    </xf>
    <xf numFmtId="0" fontId="33" fillId="16" borderId="6" xfId="0" applyFont="1" applyFill="1" applyBorder="1" applyAlignment="1">
      <alignment horizontal="left" vertical="center" wrapText="1"/>
    </xf>
    <xf numFmtId="0" fontId="33" fillId="16" borderId="7" xfId="0" applyFont="1" applyFill="1" applyBorder="1" applyAlignment="1">
      <alignment horizontal="left" vertical="center" wrapText="1"/>
    </xf>
    <xf numFmtId="0" fontId="33" fillId="16" borderId="10" xfId="0" applyFont="1" applyFill="1" applyBorder="1" applyAlignment="1">
      <alignment horizontal="left" vertical="center" wrapText="1"/>
    </xf>
    <xf numFmtId="0" fontId="33" fillId="16" borderId="11" xfId="0" applyFont="1" applyFill="1" applyBorder="1" applyAlignment="1">
      <alignment horizontal="left" vertical="center" wrapText="1"/>
    </xf>
    <xf numFmtId="0" fontId="33" fillId="16" borderId="12" xfId="0" applyFont="1" applyFill="1" applyBorder="1" applyAlignment="1">
      <alignment horizontal="left" vertical="center" wrapText="1"/>
    </xf>
    <xf numFmtId="0" fontId="33" fillId="16" borderId="5" xfId="0" applyFont="1" applyFill="1" applyBorder="1" applyAlignment="1">
      <alignment horizontal="left" vertical="top" wrapText="1"/>
    </xf>
    <xf numFmtId="0" fontId="33" fillId="16" borderId="6" xfId="0" applyFont="1" applyFill="1" applyBorder="1" applyAlignment="1">
      <alignment horizontal="left" vertical="top" wrapText="1"/>
    </xf>
    <xf numFmtId="0" fontId="33" fillId="16" borderId="7" xfId="0" applyFont="1" applyFill="1" applyBorder="1" applyAlignment="1">
      <alignment horizontal="left" vertical="top" wrapText="1"/>
    </xf>
    <xf numFmtId="0" fontId="33" fillId="16" borderId="10" xfId="0" applyFont="1" applyFill="1" applyBorder="1" applyAlignment="1">
      <alignment horizontal="left" vertical="top" wrapText="1"/>
    </xf>
    <xf numFmtId="0" fontId="33" fillId="16" borderId="11" xfId="0" applyFont="1" applyFill="1" applyBorder="1" applyAlignment="1">
      <alignment horizontal="left" vertical="top" wrapText="1"/>
    </xf>
    <xf numFmtId="0" fontId="33" fillId="16" borderId="12" xfId="0" applyFont="1" applyFill="1" applyBorder="1" applyAlignment="1">
      <alignment horizontal="left" vertical="top" wrapText="1"/>
    </xf>
    <xf numFmtId="0" fontId="33" fillId="16" borderId="5" xfId="0" applyFont="1" applyFill="1" applyBorder="1" applyAlignment="1">
      <alignment horizontal="left" vertical="top" wrapText="1" indent="3"/>
    </xf>
    <xf numFmtId="0" fontId="33" fillId="16" borderId="6" xfId="0" applyFont="1" applyFill="1" applyBorder="1" applyAlignment="1">
      <alignment horizontal="left" vertical="top" wrapText="1" indent="3"/>
    </xf>
    <xf numFmtId="0" fontId="33" fillId="16" borderId="7" xfId="0" applyFont="1" applyFill="1" applyBorder="1" applyAlignment="1">
      <alignment horizontal="left" vertical="top" wrapText="1" indent="3"/>
    </xf>
    <xf numFmtId="0" fontId="33" fillId="16" borderId="8" xfId="0" applyFont="1" applyFill="1" applyBorder="1" applyAlignment="1">
      <alignment horizontal="left" vertical="top" wrapText="1" indent="3"/>
    </xf>
    <xf numFmtId="0" fontId="33" fillId="16" borderId="0" xfId="0" applyFont="1" applyFill="1" applyAlignment="1">
      <alignment horizontal="left" vertical="top" wrapText="1" indent="3"/>
    </xf>
    <xf numFmtId="0" fontId="33" fillId="16" borderId="9" xfId="0" applyFont="1" applyFill="1" applyBorder="1" applyAlignment="1">
      <alignment horizontal="left" vertical="top" wrapText="1" indent="3"/>
    </xf>
    <xf numFmtId="0" fontId="33" fillId="16" borderId="10" xfId="0" applyFont="1" applyFill="1" applyBorder="1" applyAlignment="1">
      <alignment horizontal="left" vertical="top" wrapText="1" indent="3"/>
    </xf>
    <xf numFmtId="0" fontId="33" fillId="16" borderId="11" xfId="0" applyFont="1" applyFill="1" applyBorder="1" applyAlignment="1">
      <alignment horizontal="left" vertical="top" wrapText="1" indent="3"/>
    </xf>
    <xf numFmtId="0" fontId="33" fillId="16" borderId="12" xfId="0" applyFont="1" applyFill="1" applyBorder="1" applyAlignment="1">
      <alignment horizontal="left" vertical="top" wrapText="1" indent="3"/>
    </xf>
    <xf numFmtId="0" fontId="33" fillId="16" borderId="2" xfId="0" applyFont="1" applyFill="1" applyBorder="1" applyAlignment="1">
      <alignment horizontal="left" vertical="top" wrapText="1"/>
    </xf>
    <xf numFmtId="0" fontId="33" fillId="16" borderId="3" xfId="0" applyFont="1" applyFill="1" applyBorder="1" applyAlignment="1">
      <alignment horizontal="left" vertical="top" wrapText="1"/>
    </xf>
    <xf numFmtId="0" fontId="33" fillId="16" borderId="4" xfId="0" applyFont="1" applyFill="1" applyBorder="1" applyAlignment="1">
      <alignment horizontal="left" vertical="top" wrapText="1"/>
    </xf>
    <xf numFmtId="0" fontId="0" fillId="16" borderId="2" xfId="0" applyFill="1" applyBorder="1" applyAlignment="1">
      <alignment horizontal="left" vertical="top" wrapText="1"/>
    </xf>
    <xf numFmtId="0" fontId="0" fillId="16" borderId="3" xfId="0" applyFill="1" applyBorder="1" applyAlignment="1">
      <alignment horizontal="left" vertical="top" wrapText="1"/>
    </xf>
    <xf numFmtId="0" fontId="0" fillId="16" borderId="4" xfId="0" applyFill="1" applyBorder="1" applyAlignment="1">
      <alignment horizontal="left" vertical="top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wrapText="1"/>
    </xf>
    <xf numFmtId="0" fontId="31" fillId="0" borderId="44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31" fillId="0" borderId="50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52" xfId="0" applyFont="1" applyBorder="1" applyAlignment="1">
      <alignment horizontal="center" wrapText="1"/>
    </xf>
    <xf numFmtId="0" fontId="31" fillId="0" borderId="54" xfId="0" applyFont="1" applyBorder="1" applyAlignment="1">
      <alignment horizontal="center" wrapText="1"/>
    </xf>
    <xf numFmtId="0" fontId="6" fillId="16" borderId="2" xfId="0" applyFont="1" applyFill="1" applyBorder="1" applyAlignment="1">
      <alignment horizontal="left" vertical="top" wrapText="1" indent="1"/>
    </xf>
    <xf numFmtId="0" fontId="6" fillId="16" borderId="3" xfId="0" applyFont="1" applyFill="1" applyBorder="1" applyAlignment="1">
      <alignment horizontal="left" vertical="top" wrapText="1" indent="1"/>
    </xf>
    <xf numFmtId="0" fontId="6" fillId="16" borderId="4" xfId="0" applyFont="1" applyFill="1" applyBorder="1" applyAlignment="1">
      <alignment horizontal="left" vertical="top" wrapText="1" indent="1"/>
    </xf>
    <xf numFmtId="0" fontId="6" fillId="16" borderId="13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 horizontal="center"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left" vertical="top" wrapText="1"/>
    </xf>
    <xf numFmtId="0" fontId="6" fillId="16" borderId="15" xfId="0" applyFont="1" applyFill="1" applyBorder="1" applyAlignment="1">
      <alignment horizontal="left" vertical="top" wrapText="1"/>
    </xf>
    <xf numFmtId="0" fontId="6" fillId="16" borderId="14" xfId="0" applyFont="1" applyFill="1" applyBorder="1" applyAlignment="1">
      <alignment horizontal="left" vertical="top" wrapText="1"/>
    </xf>
    <xf numFmtId="0" fontId="6" fillId="16" borderId="5" xfId="0" applyFont="1" applyFill="1" applyBorder="1" applyAlignment="1">
      <alignment horizontal="center" vertical="top" wrapText="1"/>
    </xf>
    <xf numFmtId="0" fontId="6" fillId="16" borderId="6" xfId="0" applyFont="1" applyFill="1" applyBorder="1" applyAlignment="1">
      <alignment horizontal="center" vertical="top" wrapText="1"/>
    </xf>
    <xf numFmtId="0" fontId="6" fillId="16" borderId="7" xfId="0" applyFont="1" applyFill="1" applyBorder="1" applyAlignment="1">
      <alignment horizontal="center" vertical="top" wrapText="1"/>
    </xf>
    <xf numFmtId="0" fontId="6" fillId="16" borderId="8" xfId="0" applyFont="1" applyFill="1" applyBorder="1" applyAlignment="1">
      <alignment horizontal="center" vertical="top" wrapText="1"/>
    </xf>
    <xf numFmtId="0" fontId="6" fillId="16" borderId="0" xfId="0" applyFont="1" applyFill="1" applyAlignment="1">
      <alignment horizontal="center" vertical="top" wrapText="1"/>
    </xf>
    <xf numFmtId="0" fontId="6" fillId="16" borderId="9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center" vertical="top" wrapText="1"/>
    </xf>
    <xf numFmtId="0" fontId="6" fillId="16" borderId="3" xfId="0" applyFont="1" applyFill="1" applyBorder="1" applyAlignment="1">
      <alignment horizontal="center" vertical="top" wrapText="1"/>
    </xf>
    <xf numFmtId="0" fontId="6" fillId="16" borderId="4" xfId="0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left" vertical="top" wrapText="1" indent="7"/>
    </xf>
    <xf numFmtId="0" fontId="6" fillId="16" borderId="3" xfId="0" applyFont="1" applyFill="1" applyBorder="1" applyAlignment="1">
      <alignment horizontal="left" vertical="top" wrapText="1" indent="7"/>
    </xf>
    <xf numFmtId="0" fontId="6" fillId="16" borderId="4" xfId="0" applyFont="1" applyFill="1" applyBorder="1" applyAlignment="1">
      <alignment horizontal="left" vertical="top" wrapText="1" indent="7"/>
    </xf>
    <xf numFmtId="0" fontId="6" fillId="16" borderId="13" xfId="0" applyFont="1" applyFill="1" applyBorder="1" applyAlignment="1">
      <alignment horizontal="left" vertical="center" wrapText="1" indent="1"/>
    </xf>
    <xf numFmtId="0" fontId="6" fillId="16" borderId="14" xfId="0" applyFont="1" applyFill="1" applyBorder="1" applyAlignment="1">
      <alignment horizontal="left" vertical="center" wrapText="1" indent="1"/>
    </xf>
    <xf numFmtId="0" fontId="6" fillId="16" borderId="13" xfId="0" applyFont="1" applyFill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43" fontId="0" fillId="0" borderId="0" xfId="0" applyNumberFormat="1"/>
  </cellXfs>
  <cellStyles count="1088">
    <cellStyle name="20% - Accent1" xfId="113" xr:uid="{ACC2E087-3A7C-437A-8B18-124D970127CD}"/>
    <cellStyle name="20% - Accent1 2" xfId="114" xr:uid="{A26931FE-F64F-4934-9595-E4AC7B236FA7}"/>
    <cellStyle name="20% - Accent1 3" xfId="752" xr:uid="{4D9A1A2C-0B82-4FF6-8BE8-8AC48F370F45}"/>
    <cellStyle name="20% - Accent2" xfId="115" xr:uid="{59F3F09A-2C59-4827-9EF6-6F52563B3662}"/>
    <cellStyle name="20% - Accent2 2" xfId="116" xr:uid="{D3B53574-E63A-492C-93CF-6A14E905E698}"/>
    <cellStyle name="20% - Accent2 3" xfId="753" xr:uid="{46F36810-F2D5-4E0F-8708-D5CFD0D68DFD}"/>
    <cellStyle name="20% - Accent3" xfId="117" xr:uid="{E8DD8111-CB22-4228-8E34-75058F0B2710}"/>
    <cellStyle name="20% - Accent3 2" xfId="118" xr:uid="{3E2F8FD2-EBB1-441D-8C0D-849E0A28ACD4}"/>
    <cellStyle name="20% - Accent3 3" xfId="754" xr:uid="{86739CF8-3683-478A-87A5-86E4CFC28D1B}"/>
    <cellStyle name="20% - Accent4" xfId="119" xr:uid="{251FC38B-CA8A-46EA-A867-D12E15A2160C}"/>
    <cellStyle name="20% - Accent4 2" xfId="120" xr:uid="{718DA97D-42D9-466D-A8B6-670642D5D693}"/>
    <cellStyle name="20% - Accent4 3" xfId="755" xr:uid="{7AC84DF1-9B1B-4D7A-8475-262776FE166C}"/>
    <cellStyle name="20% - Accent5" xfId="121" xr:uid="{0FB1B5AD-34DF-4516-8B12-289D72359A3C}"/>
    <cellStyle name="20% - Accent5 2" xfId="122" xr:uid="{4F1C6B5D-09C8-406D-A216-ED5CB6706E5A}"/>
    <cellStyle name="20% - Accent5 3" xfId="756" xr:uid="{A6B093EC-8213-49B1-B3BE-EEB6F608776C}"/>
    <cellStyle name="20% - Accent6" xfId="123" xr:uid="{5612FCCF-14C4-4E3C-B4DA-164F16458FDB}"/>
    <cellStyle name="20% - Accent6 2" xfId="124" xr:uid="{8EC1443B-AAB3-4343-8A52-F2A30B80EC68}"/>
    <cellStyle name="20% - Accent6 3" xfId="757" xr:uid="{D1FE4E7F-E235-49B1-8E7C-73696D79794F}"/>
    <cellStyle name="20% - Ênfase1 2" xfId="59" xr:uid="{0A33CAB3-2F40-47B4-8558-02D514C0CB2D}"/>
    <cellStyle name="20% - Ênfase1 2 2" xfId="61" xr:uid="{F2CCDE64-A837-42A3-AA8A-ADD9D2E2204F}"/>
    <cellStyle name="20% - Ênfase1 2 2 2" xfId="62" xr:uid="{CA7DD765-9BEC-4F85-83D7-A46BEC559AC5}"/>
    <cellStyle name="20% - Ênfase1 2 2 3" xfId="759" xr:uid="{066747CC-4ED3-4680-B35C-A4D0310E94F7}"/>
    <cellStyle name="20% - Ênfase1 2 3" xfId="63" xr:uid="{11848A45-5E5D-44F6-8099-9B3F948A81FA}"/>
    <cellStyle name="20% - Ênfase1 2 4" xfId="758" xr:uid="{D0720962-C58C-4901-95EE-F7491CC57DB1}"/>
    <cellStyle name="20% - Ênfase1 2_00_ANEXO V 2015 - VERSÃO INICIAL PLOA_2015" xfId="60" xr:uid="{8DD09906-52C9-4528-AD6B-E1BA3F2CEA48}"/>
    <cellStyle name="20% - Ênfase1 3" xfId="64" xr:uid="{763EEEFE-3856-4720-A0FE-CE7F73A59A2E}"/>
    <cellStyle name="20% - Ênfase1 3 2" xfId="65" xr:uid="{16F131EA-A611-4690-9D21-7A7C0D97AEB1}"/>
    <cellStyle name="20% - Ênfase1 3 3" xfId="760" xr:uid="{AA67A15A-246E-45D7-BC63-61CFE72D7E07}"/>
    <cellStyle name="20% - Ênfase1 4" xfId="66" xr:uid="{AB478DA7-49E8-499A-99F6-B3C2B4E08349}"/>
    <cellStyle name="20% - Ênfase1 4 2" xfId="67" xr:uid="{5607CD74-5607-4ED3-8D4D-162DA88D0BE6}"/>
    <cellStyle name="20% - Ênfase1 4 3" xfId="761" xr:uid="{89F9B762-9F4E-4782-B73D-2CCF50632B5D}"/>
    <cellStyle name="20% - Ênfase2 2" xfId="68" xr:uid="{FEF8F50E-18A9-41A5-AB71-025BF7768EC3}"/>
    <cellStyle name="20% - Ênfase2 2 2" xfId="70" xr:uid="{8E688672-3D99-47AE-9099-3D0E0E0E0562}"/>
    <cellStyle name="20% - Ênfase2 2 2 2" xfId="71" xr:uid="{931125BB-6A1C-4896-8602-6182201D2121}"/>
    <cellStyle name="20% - Ênfase2 2 2 3" xfId="763" xr:uid="{F1DDD30C-FCD4-4612-9928-F59776B55DD9}"/>
    <cellStyle name="20% - Ênfase2 2 3" xfId="72" xr:uid="{39908567-CD38-4B85-BE67-2DD362793FBE}"/>
    <cellStyle name="20% - Ênfase2 2 4" xfId="762" xr:uid="{9121B77F-9DC1-4C09-90A2-AD144C7FE77F}"/>
    <cellStyle name="20% - Ênfase2 2_05_Impactos_Demais PLs_2013_Dados CNJ de jul-12" xfId="69" xr:uid="{8981E9F9-71AC-42D8-B66C-77E4D618D663}"/>
    <cellStyle name="20% - Ênfase2 3" xfId="73" xr:uid="{A3D02A2B-6EEF-44DF-8354-70D6D32B5394}"/>
    <cellStyle name="20% - Ênfase2 3 2" xfId="74" xr:uid="{5B3D9109-55FB-4EE0-ACF3-F9988C5581E0}"/>
    <cellStyle name="20% - Ênfase2 3 3" xfId="764" xr:uid="{44F0C7E4-CE40-4057-B623-7EC2BA3C1733}"/>
    <cellStyle name="20% - Ênfase2 4" xfId="75" xr:uid="{A8688B0B-C207-4E65-B6AF-1754E003317D}"/>
    <cellStyle name="20% - Ênfase2 4 2" xfId="76" xr:uid="{410DE09C-6D47-4011-B144-4D09B22570D8}"/>
    <cellStyle name="20% - Ênfase2 4 3" xfId="765" xr:uid="{9B231E49-88EF-46B9-B2E9-3F1C8273958A}"/>
    <cellStyle name="20% - Ênfase3 2" xfId="77" xr:uid="{1E924D66-E860-4435-A554-7AA59D54394F}"/>
    <cellStyle name="20% - Ênfase3 2 2" xfId="79" xr:uid="{F8E89A53-D73D-476F-B44C-AE363E14E265}"/>
    <cellStyle name="20% - Ênfase3 2 2 2" xfId="80" xr:uid="{3FCFA5B0-44BA-41B2-9A5C-4EB81F7BE098}"/>
    <cellStyle name="20% - Ênfase3 2 2 3" xfId="767" xr:uid="{33B7DDA5-E4B2-4905-8B5A-458C8F67C678}"/>
    <cellStyle name="20% - Ênfase3 2 3" xfId="81" xr:uid="{947E4415-38A3-4DE7-90F4-441958BEB0B4}"/>
    <cellStyle name="20% - Ênfase3 2 4" xfId="766" xr:uid="{86C69A28-14B6-458D-B833-21E56BDF291A}"/>
    <cellStyle name="20% - Ênfase3 2_05_Impactos_Demais PLs_2013_Dados CNJ de jul-12" xfId="78" xr:uid="{A977F22B-9345-4AC7-B28E-72A2233B8451}"/>
    <cellStyle name="20% - Ênfase3 3" xfId="82" xr:uid="{E59FB8B4-4C80-45BE-99BC-7FF83A3B22B5}"/>
    <cellStyle name="20% - Ênfase3 3 2" xfId="83" xr:uid="{86758692-01BB-48B8-AB9F-A7D5A49EE443}"/>
    <cellStyle name="20% - Ênfase3 3 3" xfId="768" xr:uid="{378A3580-B1EB-4110-B820-22C1A5F741FD}"/>
    <cellStyle name="20% - Ênfase3 4" xfId="84" xr:uid="{E7D4642F-DC90-4272-B160-DC763655FDF8}"/>
    <cellStyle name="20% - Ênfase3 4 2" xfId="85" xr:uid="{D75ED8D7-A369-4122-8284-051E9D7FEFFC}"/>
    <cellStyle name="20% - Ênfase3 4 3" xfId="769" xr:uid="{ABC8C170-91D2-4F04-B0BE-63FF4C732223}"/>
    <cellStyle name="20% - Ênfase4 2" xfId="86" xr:uid="{B0E947E9-A4C4-4A3E-902C-2555D0384370}"/>
    <cellStyle name="20% - Ênfase4 2 2" xfId="88" xr:uid="{D453241D-DB78-41F2-8612-1A0949D450BB}"/>
    <cellStyle name="20% - Ênfase4 2 2 2" xfId="89" xr:uid="{22A26B46-61D1-4204-A3BD-BECC9174BA9C}"/>
    <cellStyle name="20% - Ênfase4 2 2 3" xfId="771" xr:uid="{BCB2149C-CB4D-4D97-8FBC-1715C307C048}"/>
    <cellStyle name="20% - Ênfase4 2 3" xfId="90" xr:uid="{9EA15645-62EC-48A0-AE51-CC01D030069E}"/>
    <cellStyle name="20% - Ênfase4 2 4" xfId="770" xr:uid="{E5E74815-4843-4965-9B2D-1A3F580D0D85}"/>
    <cellStyle name="20% - Ênfase4 2_05_Impactos_Demais PLs_2013_Dados CNJ de jul-12" xfId="87" xr:uid="{5BE01674-4BBB-420E-B36F-979192BA07B8}"/>
    <cellStyle name="20% - Ênfase4 3" xfId="91" xr:uid="{1012C35A-F4CB-411A-8D68-617B5895D371}"/>
    <cellStyle name="20% - Ênfase4 3 2" xfId="92" xr:uid="{2EEE18D5-07A9-4E14-8EB4-D2DC764173AE}"/>
    <cellStyle name="20% - Ênfase4 3 3" xfId="772" xr:uid="{F25B3345-429F-4A0D-8276-5F493DA267DF}"/>
    <cellStyle name="20% - Ênfase4 4" xfId="93" xr:uid="{80476041-BE08-4F52-979E-F63EC89B7181}"/>
    <cellStyle name="20% - Ênfase4 4 2" xfId="94" xr:uid="{EF7692E9-1B29-4C86-9AE5-66C8D843648D}"/>
    <cellStyle name="20% - Ênfase4 4 3" xfId="773" xr:uid="{235E564E-24DE-4866-BF78-85F7B8BE096D}"/>
    <cellStyle name="20% - Ênfase5 2" xfId="95" xr:uid="{1EBC1181-FCE1-4D0A-9324-66E8A534D38F}"/>
    <cellStyle name="20% - Ênfase5 2 2" xfId="97" xr:uid="{6A98560F-19A5-4260-872B-1BDB2268DCA9}"/>
    <cellStyle name="20% - Ênfase5 2 2 2" xfId="98" xr:uid="{2EE8908E-9B4E-440F-ACBE-4973CBA6C98C}"/>
    <cellStyle name="20% - Ênfase5 2 2 3" xfId="775" xr:uid="{ED58A0FB-7C32-49DA-AA7E-B54A44656848}"/>
    <cellStyle name="20% - Ênfase5 2 3" xfId="99" xr:uid="{C7FA37C4-8C7C-4D98-B8E5-8307DCEB4DDC}"/>
    <cellStyle name="20% - Ênfase5 2 4" xfId="774" xr:uid="{DDD1BA36-7510-4FE2-BF15-64B02A0BEE35}"/>
    <cellStyle name="20% - Ênfase5 2_00_ANEXO V 2015 - VERSÃO INICIAL PLOA_2015" xfId="96" xr:uid="{F9457479-85A3-4537-B5E8-FA68C995C8D8}"/>
    <cellStyle name="20% - Ênfase5 3" xfId="100" xr:uid="{4DCD5ADC-7B3C-486C-A096-E16935220BF1}"/>
    <cellStyle name="20% - Ênfase5 3 2" xfId="101" xr:uid="{6FF0EF4D-224F-4492-8326-FA88034936D1}"/>
    <cellStyle name="20% - Ênfase5 3 3" xfId="776" xr:uid="{D656758D-E7E8-4DC3-8790-64E6AFEAF38B}"/>
    <cellStyle name="20% - Ênfase5 4" xfId="102" xr:uid="{9991ED60-9750-42AC-BEF9-9DD388F4DB8E}"/>
    <cellStyle name="20% - Ênfase5 4 2" xfId="103" xr:uid="{3063CB23-2E69-4DBB-B549-4F03613E5BE3}"/>
    <cellStyle name="20% - Ênfase5 4 3" xfId="777" xr:uid="{979C58C2-6DF2-433B-85FA-A9451BB395ED}"/>
    <cellStyle name="20% - Ênfase6 2" xfId="104" xr:uid="{595F051E-F5A9-4FF0-B01A-33D91D403B29}"/>
    <cellStyle name="20% - Ênfase6 2 2" xfId="106" xr:uid="{54D32604-139D-4424-A6C4-C3F58937A17B}"/>
    <cellStyle name="20% - Ênfase6 2 2 2" xfId="107" xr:uid="{5AFA402C-5795-4982-BB7D-A73482A94BC8}"/>
    <cellStyle name="20% - Ênfase6 2 2 3" xfId="779" xr:uid="{523B0DE4-6DF3-4BEA-A91F-AE3B7430F021}"/>
    <cellStyle name="20% - Ênfase6 2 3" xfId="108" xr:uid="{FCC8E50A-731C-47FA-A16B-23E9ADA141E3}"/>
    <cellStyle name="20% - Ênfase6 2 4" xfId="778" xr:uid="{096B171B-8EC7-4083-8F11-611A1B4865F3}"/>
    <cellStyle name="20% - Ênfase6 2_00_ANEXO V 2015 - VERSÃO INICIAL PLOA_2015" xfId="105" xr:uid="{DD534464-63E2-4EBF-842B-C47D42BC6855}"/>
    <cellStyle name="20% - Ênfase6 3" xfId="109" xr:uid="{49E3BB26-66D4-4946-A4F4-3F400F0C251F}"/>
    <cellStyle name="20% - Ênfase6 3 2" xfId="110" xr:uid="{367BEA44-B5B5-4DCC-8F40-E019CA320F25}"/>
    <cellStyle name="20% - Ênfase6 3 3" xfId="780" xr:uid="{348AB313-CCCA-412C-852F-12B6E1BEBA88}"/>
    <cellStyle name="20% - Ênfase6 4" xfId="111" xr:uid="{D4AF0CE3-1B89-4B4C-B352-3D76ED855455}"/>
    <cellStyle name="20% - Ênfase6 4 2" xfId="112" xr:uid="{2CD5338D-EB00-4057-9833-C7F6A0639196}"/>
    <cellStyle name="20% - Ênfase6 4 3" xfId="781" xr:uid="{C1922594-9D63-4610-8B98-171E84C44765}"/>
    <cellStyle name="40% - Accent1" xfId="179" xr:uid="{50A35B96-EA81-4794-AB35-625116D8729D}"/>
    <cellStyle name="40% - Accent1 2" xfId="180" xr:uid="{31F113A4-8F56-46F3-AFF0-11486A7445AD}"/>
    <cellStyle name="40% - Accent1 3" xfId="782" xr:uid="{F1E5CE06-2B35-4430-A310-985C4011FBE0}"/>
    <cellStyle name="40% - Accent2" xfId="181" xr:uid="{A7F45A5C-A9AF-41D7-A5FE-6D681EFFA536}"/>
    <cellStyle name="40% - Accent2 2" xfId="182" xr:uid="{107F4CDE-2F67-45EB-B6AE-7C9CF46D77DD}"/>
    <cellStyle name="40% - Accent2 3" xfId="783" xr:uid="{E083B38B-941D-445B-BA54-BB02045B8B67}"/>
    <cellStyle name="40% - Accent3" xfId="183" xr:uid="{FCBADEC9-8A60-4D68-A8AF-1581B686FD6D}"/>
    <cellStyle name="40% - Accent3 2" xfId="184" xr:uid="{AF534C0E-2FE8-495E-A28C-700273802CDC}"/>
    <cellStyle name="40% - Accent3 3" xfId="784" xr:uid="{DD9CF2F4-F5A4-4167-BBD4-4A84F71A5E39}"/>
    <cellStyle name="40% - Accent4" xfId="185" xr:uid="{F907C58C-035B-4AE6-8251-1268DB107C3E}"/>
    <cellStyle name="40% - Accent4 2" xfId="186" xr:uid="{A61ACBA4-1BE4-455B-9028-8D1015D0C60E}"/>
    <cellStyle name="40% - Accent4 3" xfId="785" xr:uid="{9591BCE2-90B5-44C6-9C6F-5727A1BE185C}"/>
    <cellStyle name="40% - Accent5" xfId="187" xr:uid="{07365D28-477F-4390-AB3B-FFEB567E792D}"/>
    <cellStyle name="40% - Accent5 2" xfId="188" xr:uid="{E9C70C83-DABD-45F6-8647-421DC97F741B}"/>
    <cellStyle name="40% - Accent5 3" xfId="786" xr:uid="{6A911854-1E06-43CF-940C-EE4CF8425BE8}"/>
    <cellStyle name="40% - Accent6" xfId="189" xr:uid="{F74654A2-140D-4C01-97FA-B5D4C079E88D}"/>
    <cellStyle name="40% - Accent6 2" xfId="190" xr:uid="{FDF49DA4-3C73-4B47-8792-53444629532F}"/>
    <cellStyle name="40% - Accent6 3" xfId="787" xr:uid="{B24AFD5D-7AA8-46EA-B98B-D685D8427791}"/>
    <cellStyle name="40% - Ênfase1 2" xfId="125" xr:uid="{FD480E80-265F-4BA1-87D7-38E0499664DD}"/>
    <cellStyle name="40% - Ênfase1 2 2" xfId="127" xr:uid="{380E2AE0-D294-49EA-B14C-15CA12861EF2}"/>
    <cellStyle name="40% - Ênfase1 2 2 2" xfId="128" xr:uid="{704430BD-C252-4895-A1D2-F54AF172F0EA}"/>
    <cellStyle name="40% - Ênfase1 2 2 3" xfId="789" xr:uid="{CFDB2AF9-2112-463D-AA9E-8D483E0D40C2}"/>
    <cellStyle name="40% - Ênfase1 2 3" xfId="129" xr:uid="{E78D0B56-469E-4425-B0AB-0967575810FE}"/>
    <cellStyle name="40% - Ênfase1 2 4" xfId="788" xr:uid="{503EFAEA-7113-48B0-944F-D5AF0B736D8A}"/>
    <cellStyle name="40% - Ênfase1 2_05_Impactos_Demais PLs_2013_Dados CNJ de jul-12" xfId="126" xr:uid="{A9D2905C-2F70-4BEB-A187-C986E843EC9E}"/>
    <cellStyle name="40% - Ênfase1 3" xfId="130" xr:uid="{C169ED7A-01A3-4A3B-8753-BD46D8619C31}"/>
    <cellStyle name="40% - Ênfase1 3 2" xfId="131" xr:uid="{E304956A-5EED-4244-AC60-3CC119D164CD}"/>
    <cellStyle name="40% - Ênfase1 3 3" xfId="790" xr:uid="{E0B053CD-0E93-4A63-87AC-2B089A73C8C4}"/>
    <cellStyle name="40% - Ênfase1 4" xfId="132" xr:uid="{4950A01D-2882-40EC-9B32-4572EB99093F}"/>
    <cellStyle name="40% - Ênfase1 4 2" xfId="133" xr:uid="{B2E31ADA-EC1C-4579-81E7-3E425564168B}"/>
    <cellStyle name="40% - Ênfase1 4 3" xfId="791" xr:uid="{A2BE6C57-16E4-4080-B968-23825DC9BDE7}"/>
    <cellStyle name="40% - Ênfase2 2" xfId="134" xr:uid="{2ABA4134-AAE6-4EE1-95B2-2CFEE5FCE456}"/>
    <cellStyle name="40% - Ênfase2 2 2" xfId="136" xr:uid="{875EAE18-2162-410B-B24F-5EBE34EE7B26}"/>
    <cellStyle name="40% - Ênfase2 2 2 2" xfId="137" xr:uid="{DBFACE86-3EDC-4FA8-BBB5-12520D409421}"/>
    <cellStyle name="40% - Ênfase2 2 2 3" xfId="793" xr:uid="{41D23E56-BDA4-4983-A9D4-4F0CEBDA5AFF}"/>
    <cellStyle name="40% - Ênfase2 2 3" xfId="138" xr:uid="{43204AA4-EF7D-4C1E-A028-8684B4A38922}"/>
    <cellStyle name="40% - Ênfase2 2 4" xfId="792" xr:uid="{0B77AE1B-3971-487B-8318-5190E2DA8BB2}"/>
    <cellStyle name="40% - Ênfase2 2_05_Impactos_Demais PLs_2013_Dados CNJ de jul-12" xfId="135" xr:uid="{8E26FEF0-7F9A-42C8-8A79-B282DF1FCE47}"/>
    <cellStyle name="40% - Ênfase2 3" xfId="139" xr:uid="{6731446D-27E8-4F23-9DCD-3AD631D67257}"/>
    <cellStyle name="40% - Ênfase2 3 2" xfId="140" xr:uid="{D49A490C-AF31-45FF-A120-EA35ACD6DBD3}"/>
    <cellStyle name="40% - Ênfase2 3 3" xfId="794" xr:uid="{65847BF6-4522-49FC-B7DB-35C46179F1E3}"/>
    <cellStyle name="40% - Ênfase2 4" xfId="141" xr:uid="{57AB79A9-65B9-45A4-92AB-8CC96FCAB17D}"/>
    <cellStyle name="40% - Ênfase2 4 2" xfId="142" xr:uid="{D2F251F2-F4C1-4CFF-9178-3D7FA0BF2818}"/>
    <cellStyle name="40% - Ênfase2 4 3" xfId="795" xr:uid="{EC2CA907-93A4-41AF-BF72-1DEE1EF71C6C}"/>
    <cellStyle name="40% - Ênfase3 2" xfId="143" xr:uid="{96FF26BF-5F37-47D2-AD6B-BDD5CF0CEA04}"/>
    <cellStyle name="40% - Ênfase3 2 2" xfId="145" xr:uid="{2124AD2E-D559-4D39-96E2-C27FAE6669BD}"/>
    <cellStyle name="40% - Ênfase3 2 2 2" xfId="146" xr:uid="{07FB1249-16C8-4568-A39A-2BDACCDFB215}"/>
    <cellStyle name="40% - Ênfase3 2 2 3" xfId="797" xr:uid="{52D2C312-D0D0-4EFC-9A93-6CDF1E090C9F}"/>
    <cellStyle name="40% - Ênfase3 2 3" xfId="147" xr:uid="{9B42CF2F-E2A0-4C49-9189-F89373DF206A}"/>
    <cellStyle name="40% - Ênfase3 2 4" xfId="796" xr:uid="{0AED84E4-8087-4184-BD65-BD66A9C1AFBA}"/>
    <cellStyle name="40% - Ênfase3 2_05_Impactos_Demais PLs_2013_Dados CNJ de jul-12" xfId="144" xr:uid="{5483A193-AE5D-4AB2-8E1C-2B3B2A35A913}"/>
    <cellStyle name="40% - Ênfase3 3" xfId="148" xr:uid="{F9AA29BE-A167-4606-B888-FED88DBFB949}"/>
    <cellStyle name="40% - Ênfase3 3 2" xfId="149" xr:uid="{775A06D4-8F8B-432C-B515-2BA9296C7237}"/>
    <cellStyle name="40% - Ênfase3 3 3" xfId="798" xr:uid="{22C96E4F-D346-4313-BC6D-6DAF855466CC}"/>
    <cellStyle name="40% - Ênfase3 4" xfId="150" xr:uid="{322729EE-7BAC-44BF-9B39-B3FFEB264B3F}"/>
    <cellStyle name="40% - Ênfase3 4 2" xfId="151" xr:uid="{9A73B0DD-0AE7-42EF-84BE-6E6CD607D5CE}"/>
    <cellStyle name="40% - Ênfase3 4 3" xfId="799" xr:uid="{87F15B1E-16CF-4A36-862C-FBF09C465FCA}"/>
    <cellStyle name="40% - Ênfase4 2" xfId="152" xr:uid="{A529A3A7-4F80-4098-BF67-3B3CD2859A58}"/>
    <cellStyle name="40% - Ênfase4 2 2" xfId="154" xr:uid="{962206CD-2A49-4234-AF4A-B02EBDAA46D8}"/>
    <cellStyle name="40% - Ênfase4 2 2 2" xfId="155" xr:uid="{22567316-36DF-44CE-97E5-06A21F515F43}"/>
    <cellStyle name="40% - Ênfase4 2 2 3" xfId="801" xr:uid="{9CFBF800-D2C4-4C1F-8F68-449AD5592AC8}"/>
    <cellStyle name="40% - Ênfase4 2 3" xfId="156" xr:uid="{C4C808CF-C39C-4F9C-BC86-47334EB8786F}"/>
    <cellStyle name="40% - Ênfase4 2 4" xfId="800" xr:uid="{FB9FB691-FDD4-4C3B-B8F9-41686038CA46}"/>
    <cellStyle name="40% - Ênfase4 2_05_Impactos_Demais PLs_2013_Dados CNJ de jul-12" xfId="153" xr:uid="{A79F1310-416D-45A8-9CCC-7D783546DB02}"/>
    <cellStyle name="40% - Ênfase4 3" xfId="157" xr:uid="{D8420E1E-CFF1-4FAD-BCB7-E39C92C651BC}"/>
    <cellStyle name="40% - Ênfase4 3 2" xfId="158" xr:uid="{8BBB7D60-11A2-4BCD-A1A4-9B39D18DF7E8}"/>
    <cellStyle name="40% - Ênfase4 3 3" xfId="802" xr:uid="{C312B7F1-AF80-45C6-B6CA-CF6EB00B4094}"/>
    <cellStyle name="40% - Ênfase4 4" xfId="159" xr:uid="{B979BA93-E461-4DC3-A64F-BF00C41E08A0}"/>
    <cellStyle name="40% - Ênfase4 4 2" xfId="160" xr:uid="{AA800422-E88D-46DA-A6D1-25F1887AA280}"/>
    <cellStyle name="40% - Ênfase4 4 3" xfId="803" xr:uid="{61EB2719-91F8-46F8-884E-26BE03C0396C}"/>
    <cellStyle name="40% - Ênfase5 2" xfId="161" xr:uid="{142AD6F2-C914-4C84-A0C5-18F24C930F69}"/>
    <cellStyle name="40% - Ênfase5 2 2" xfId="163" xr:uid="{79EE7E1B-A26D-4764-A788-BEE9386929C2}"/>
    <cellStyle name="40% - Ênfase5 2 2 2" xfId="164" xr:uid="{84647E9B-0BFB-4E04-9477-0A53EBB984A1}"/>
    <cellStyle name="40% - Ênfase5 2 2 3" xfId="805" xr:uid="{0F7C7B75-72CD-40FC-A194-0D9D7B3BE888}"/>
    <cellStyle name="40% - Ênfase5 2 3" xfId="165" xr:uid="{F3418BB1-536B-4B0C-B56A-AEA5968551AB}"/>
    <cellStyle name="40% - Ênfase5 2 4" xfId="804" xr:uid="{14F01624-6F4F-42B3-828D-7FB027BF1CF1}"/>
    <cellStyle name="40% - Ênfase5 2_05_Impactos_Demais PLs_2013_Dados CNJ de jul-12" xfId="162" xr:uid="{8F774558-C382-4224-A86D-CF326CD4E8A7}"/>
    <cellStyle name="40% - Ênfase5 3" xfId="166" xr:uid="{95F2F5C5-0E3A-4A17-9A05-F92A05F0729B}"/>
    <cellStyle name="40% - Ênfase5 3 2" xfId="167" xr:uid="{D1EB7793-BCC3-4564-898E-C7BB39D8B532}"/>
    <cellStyle name="40% - Ênfase5 3 3" xfId="806" xr:uid="{E916A611-F3E8-4CCA-8FE5-F5EE84102F9F}"/>
    <cellStyle name="40% - Ênfase5 4" xfId="168" xr:uid="{3C1CBCE5-DAC1-45D5-8436-6C99A3E057B4}"/>
    <cellStyle name="40% - Ênfase5 4 2" xfId="169" xr:uid="{12126393-8E40-41FE-804B-B11C9920BEA0}"/>
    <cellStyle name="40% - Ênfase5 4 3" xfId="807" xr:uid="{F78946EC-ADD1-4750-8B9C-4F89AFE82517}"/>
    <cellStyle name="40% - Ênfase6 2" xfId="170" xr:uid="{92BF08BA-49C3-4603-BFAF-B096D730EA39}"/>
    <cellStyle name="40% - Ênfase6 2 2" xfId="172" xr:uid="{E3446B63-B524-456F-B3E7-76F0BE0991F3}"/>
    <cellStyle name="40% - Ênfase6 2 2 2" xfId="173" xr:uid="{87BF3CF2-5FE3-4EC4-AEDA-07708FA4A5BC}"/>
    <cellStyle name="40% - Ênfase6 2 2 3" xfId="809" xr:uid="{DDC995A7-57C6-4BC5-AF2C-3BF9F9AC0307}"/>
    <cellStyle name="40% - Ênfase6 2 3" xfId="174" xr:uid="{F478B9D9-3680-47AE-97F0-8B7330AD0A1C}"/>
    <cellStyle name="40% - Ênfase6 2 4" xfId="808" xr:uid="{77D0C869-C9B3-4189-9ABE-A887170E3579}"/>
    <cellStyle name="40% - Ênfase6 2_05_Impactos_Demais PLs_2013_Dados CNJ de jul-12" xfId="171" xr:uid="{7A32BC1D-8CD6-41D0-8A82-0F2245E44AA7}"/>
    <cellStyle name="40% - Ênfase6 3" xfId="175" xr:uid="{D46A6A47-940A-444D-A1D4-D1D129435D2D}"/>
    <cellStyle name="40% - Ênfase6 3 2" xfId="176" xr:uid="{D6FBBB7B-97F4-4A80-9AC5-776FB1C3953F}"/>
    <cellStyle name="40% - Ênfase6 3 3" xfId="810" xr:uid="{16C67BA1-9F06-4E0D-BC6A-64F4054EE6A2}"/>
    <cellStyle name="40% - Ênfase6 4" xfId="177" xr:uid="{D010249A-1E40-4ED6-9A71-F39ACF26DD6E}"/>
    <cellStyle name="40% - Ênfase6 4 2" xfId="178" xr:uid="{31CED04D-8C27-448F-BB1F-FC9D8AFEA6C2}"/>
    <cellStyle name="40% - Ênfase6 4 3" xfId="811" xr:uid="{7259ACAB-97AC-4C6A-8E7C-F4D1DFA0090A}"/>
    <cellStyle name="60% - Accent1" xfId="245" xr:uid="{A661DA4A-78B0-4EF7-940D-E4121CEFAB7B}"/>
    <cellStyle name="60% - Accent1 2" xfId="246" xr:uid="{2C3EC1FE-1D53-451B-87FB-CDB1D3E9A5E5}"/>
    <cellStyle name="60% - Accent1 3" xfId="812" xr:uid="{32782326-3714-4B55-820D-F8B75F525529}"/>
    <cellStyle name="60% - Accent2" xfId="247" xr:uid="{FDF505CF-BDF3-4958-83F7-A5000117A170}"/>
    <cellStyle name="60% - Accent2 2" xfId="248" xr:uid="{B58C0110-158E-41DD-B056-DF659377C8B2}"/>
    <cellStyle name="60% - Accent2 3" xfId="813" xr:uid="{BE5611ED-38EB-4088-90D9-38688C4C94AE}"/>
    <cellStyle name="60% - Accent3" xfId="249" xr:uid="{40543DD7-02C4-4145-85F1-F8411CE8A7C2}"/>
    <cellStyle name="60% - Accent3 2" xfId="250" xr:uid="{2D3CE0AB-4868-4C4C-9729-7F1FC2D02ACF}"/>
    <cellStyle name="60% - Accent3 3" xfId="814" xr:uid="{924B39B9-8A1C-4188-9E83-3092461106C3}"/>
    <cellStyle name="60% - Accent4" xfId="251" xr:uid="{AB129818-FF6A-494D-80BF-688144C882D2}"/>
    <cellStyle name="60% - Accent4 2" xfId="252" xr:uid="{38C20FFC-968D-41DF-BBF0-E76ABCE14EBF}"/>
    <cellStyle name="60% - Accent4 3" xfId="815" xr:uid="{C84511C9-C415-44F7-9269-8A0965888362}"/>
    <cellStyle name="60% - Accent5" xfId="253" xr:uid="{8D0F74D7-35F6-41E5-8C2A-50345FB92B98}"/>
    <cellStyle name="60% - Accent5 2" xfId="254" xr:uid="{8B42198C-3AAF-4B5D-9CDD-A391CE41B0F4}"/>
    <cellStyle name="60% - Accent5 3" xfId="816" xr:uid="{1AD86CBB-5E8D-4DA7-8BAC-1C264FE5BBF5}"/>
    <cellStyle name="60% - Accent6" xfId="255" xr:uid="{ABC1ECE5-5043-4DE4-94DF-6D38C8E1C5E9}"/>
    <cellStyle name="60% - Accent6 2" xfId="256" xr:uid="{18EF4E61-E78B-475D-979B-69FECE726173}"/>
    <cellStyle name="60% - Accent6 3" xfId="817" xr:uid="{A19CAA24-8D2C-43D3-B8CE-B1803886E7D2}"/>
    <cellStyle name="60% - Ênfase1 2" xfId="191" xr:uid="{815F38D5-AC5A-4205-81B7-7E8DADCC6189}"/>
    <cellStyle name="60% - Ênfase1 2 2" xfId="193" xr:uid="{8E3310CD-4285-4078-B8E6-61195E5E88D8}"/>
    <cellStyle name="60% - Ênfase1 2 2 2" xfId="194" xr:uid="{28812A65-DF04-41ED-BB01-7F4A715EA02A}"/>
    <cellStyle name="60% - Ênfase1 2 2 3" xfId="819" xr:uid="{BEAFEA98-3E51-47CC-8FB1-88D4C49B5793}"/>
    <cellStyle name="60% - Ênfase1 2 3" xfId="195" xr:uid="{67D3514C-E926-4AB6-B4FD-D68D187F37AC}"/>
    <cellStyle name="60% - Ênfase1 2 4" xfId="818" xr:uid="{F00B871C-65D8-46E7-8B17-CA4DE8DCBE57}"/>
    <cellStyle name="60% - Ênfase1 2_05_Impactos_Demais PLs_2013_Dados CNJ de jul-12" xfId="192" xr:uid="{52A9BBDC-9C34-4580-B767-D544EE290167}"/>
    <cellStyle name="60% - Ênfase1 3" xfId="196" xr:uid="{97B8DE4E-5D74-45E0-8719-B8C610ACEEFB}"/>
    <cellStyle name="60% - Ênfase1 3 2" xfId="197" xr:uid="{05AC6D84-FE89-48A5-963A-9E11DFFAA828}"/>
    <cellStyle name="60% - Ênfase1 3 3" xfId="820" xr:uid="{1334FDB0-2B0B-4CF4-88E4-9341593290DA}"/>
    <cellStyle name="60% - Ênfase1 4" xfId="198" xr:uid="{78F7FC7B-B198-45CB-BF2A-E08EE712034D}"/>
    <cellStyle name="60% - Ênfase1 4 2" xfId="199" xr:uid="{A07778BC-2EDC-476C-B29C-7E7A536365BB}"/>
    <cellStyle name="60% - Ênfase1 4 3" xfId="821" xr:uid="{7620F1BB-8EED-4ACE-AE31-B7AC01B81C61}"/>
    <cellStyle name="60% - Ênfase2 2" xfId="200" xr:uid="{F91365C1-8EDE-4CDF-AC7D-BD8C2C4E814A}"/>
    <cellStyle name="60% - Ênfase2 2 2" xfId="202" xr:uid="{DB5C611D-4EC8-486E-9DE7-D06A468E87E3}"/>
    <cellStyle name="60% - Ênfase2 2 2 2" xfId="203" xr:uid="{1007F802-D8EF-40AC-8973-3AE52783B8B8}"/>
    <cellStyle name="60% - Ênfase2 2 2 3" xfId="823" xr:uid="{654001CB-0357-4E12-816E-3C88A24CF572}"/>
    <cellStyle name="60% - Ênfase2 2 3" xfId="204" xr:uid="{6A695301-92B4-4F82-9A10-DB46F4F00AD8}"/>
    <cellStyle name="60% - Ênfase2 2 4" xfId="822" xr:uid="{79307A2C-00ED-49BE-953B-5355AC06EE89}"/>
    <cellStyle name="60% - Ênfase2 2_05_Impactos_Demais PLs_2013_Dados CNJ de jul-12" xfId="201" xr:uid="{5F6C66DE-DE85-4919-B67D-0979CDA3FE77}"/>
    <cellStyle name="60% - Ênfase2 3" xfId="205" xr:uid="{110F48F9-52CF-43A2-9E75-8D0BCA6A03AA}"/>
    <cellStyle name="60% - Ênfase2 3 2" xfId="206" xr:uid="{2F894D9F-7812-468A-8C52-0539E9A13F4E}"/>
    <cellStyle name="60% - Ênfase2 3 3" xfId="824" xr:uid="{B638E83E-C938-4BE8-A65A-9D2E9DF23547}"/>
    <cellStyle name="60% - Ênfase2 4" xfId="207" xr:uid="{BD08C859-4F6A-407C-B99C-9F3B8C6713E9}"/>
    <cellStyle name="60% - Ênfase2 4 2" xfId="208" xr:uid="{2CB89D37-4226-41C9-A0CC-338BFDB443BB}"/>
    <cellStyle name="60% - Ênfase2 4 3" xfId="825" xr:uid="{5978237C-890A-4D8E-B41F-4BFB15268369}"/>
    <cellStyle name="60% - Ênfase3 2" xfId="209" xr:uid="{915FC933-B424-43E9-BE91-C3C6F257D759}"/>
    <cellStyle name="60% - Ênfase3 2 2" xfId="211" xr:uid="{37BA0D75-0D57-4606-A4E7-9123C0931E8C}"/>
    <cellStyle name="60% - Ênfase3 2 2 2" xfId="212" xr:uid="{54C57B2A-3858-4905-8CCC-4BB6C90E6A06}"/>
    <cellStyle name="60% - Ênfase3 2 2 3" xfId="827" xr:uid="{A02A90B1-079A-450E-9CBA-C156B1186D27}"/>
    <cellStyle name="60% - Ênfase3 2 3" xfId="213" xr:uid="{4368DA3F-307B-45A8-8C18-47AEE2C16A7B}"/>
    <cellStyle name="60% - Ênfase3 2 4" xfId="826" xr:uid="{228636AA-54BC-44EF-BA06-C784919ECF49}"/>
    <cellStyle name="60% - Ênfase3 2_05_Impactos_Demais PLs_2013_Dados CNJ de jul-12" xfId="210" xr:uid="{A2A0F26F-0592-41FC-AC30-7674D7776F4E}"/>
    <cellStyle name="60% - Ênfase3 3" xfId="214" xr:uid="{6F365BCF-A4F7-40A0-AEDE-957B4A3DA1BD}"/>
    <cellStyle name="60% - Ênfase3 3 2" xfId="215" xr:uid="{2230A122-F128-4FB2-A1CF-063060BB7A95}"/>
    <cellStyle name="60% - Ênfase3 3 3" xfId="828" xr:uid="{9D8E324D-482C-4EF7-BBB4-FDA7B5F09E19}"/>
    <cellStyle name="60% - Ênfase3 4" xfId="216" xr:uid="{700A39C0-C577-4C59-9A17-F83EEEF9A320}"/>
    <cellStyle name="60% - Ênfase3 4 2" xfId="217" xr:uid="{001BA65F-C838-41E4-A8F7-C774BEB16BBC}"/>
    <cellStyle name="60% - Ênfase3 4 3" xfId="829" xr:uid="{3FD078DE-C4CC-4C9F-BE47-D11D7C41F152}"/>
    <cellStyle name="60% - Ênfase4 2" xfId="218" xr:uid="{A64A5D03-4012-4485-A935-8F4F3F129973}"/>
    <cellStyle name="60% - Ênfase4 2 2" xfId="220" xr:uid="{2FC547F0-BCC0-48AE-8FE9-EEA8AFFD7319}"/>
    <cellStyle name="60% - Ênfase4 2 2 2" xfId="221" xr:uid="{7A733040-3146-4576-A5D8-B1F117057C5C}"/>
    <cellStyle name="60% - Ênfase4 2 2 3" xfId="831" xr:uid="{04726A63-2028-42A6-A7E3-50CFED759AA4}"/>
    <cellStyle name="60% - Ênfase4 2 3" xfId="222" xr:uid="{A099277B-800A-41B3-9BDA-1F83264CFD09}"/>
    <cellStyle name="60% - Ênfase4 2 4" xfId="830" xr:uid="{F92D09B4-2C57-427D-BA46-398DAF27D19D}"/>
    <cellStyle name="60% - Ênfase4 2_05_Impactos_Demais PLs_2013_Dados CNJ de jul-12" xfId="219" xr:uid="{7661EF60-EABB-4864-891A-F4DACEC1AC9A}"/>
    <cellStyle name="60% - Ênfase4 3" xfId="223" xr:uid="{791EDAFD-2389-4954-8E18-86C10999DE0D}"/>
    <cellStyle name="60% - Ênfase4 3 2" xfId="224" xr:uid="{E3D53225-8D72-4CAB-A00B-DE42717EF010}"/>
    <cellStyle name="60% - Ênfase4 3 3" xfId="832" xr:uid="{57E0F915-17D1-4A12-B610-8192C04C7294}"/>
    <cellStyle name="60% - Ênfase4 4" xfId="225" xr:uid="{83E370E2-21E5-49B4-B2FF-7C6E2A690931}"/>
    <cellStyle name="60% - Ênfase4 4 2" xfId="226" xr:uid="{2D198C08-C8FC-405F-AC50-14F467DFE313}"/>
    <cellStyle name="60% - Ênfase4 4 3" xfId="833" xr:uid="{8789808D-71ED-429D-AFAC-16F462311957}"/>
    <cellStyle name="60% - Ênfase5 2" xfId="227" xr:uid="{6A522EFA-63C2-485C-ADE6-93737C50F1E5}"/>
    <cellStyle name="60% - Ênfase5 2 2" xfId="229" xr:uid="{5C943BAD-1FDF-48FC-9E6F-4DE4BCBC8765}"/>
    <cellStyle name="60% - Ênfase5 2 2 2" xfId="230" xr:uid="{24B869EE-E2C3-48BA-987D-C6CF5744BA71}"/>
    <cellStyle name="60% - Ênfase5 2 2 3" xfId="835" xr:uid="{FAC540AF-E0E5-4EDA-863A-E4087CF5C821}"/>
    <cellStyle name="60% - Ênfase5 2 3" xfId="231" xr:uid="{B8F5FC20-60CA-4122-ABFA-0127C8F0EE56}"/>
    <cellStyle name="60% - Ênfase5 2 4" xfId="834" xr:uid="{F0F7354D-A4F8-4E0A-BB28-DEDD5A1DA6C1}"/>
    <cellStyle name="60% - Ênfase5 2_05_Impactos_Demais PLs_2013_Dados CNJ de jul-12" xfId="228" xr:uid="{AEDE4A44-B1EE-42F8-AF02-15564A713CA1}"/>
    <cellStyle name="60% - Ênfase5 3" xfId="232" xr:uid="{9CEC4689-226F-48A0-A74C-9464D7171FF4}"/>
    <cellStyle name="60% - Ênfase5 3 2" xfId="233" xr:uid="{48A9B92D-2914-4409-B2B4-F542B6B11593}"/>
    <cellStyle name="60% - Ênfase5 3 3" xfId="836" xr:uid="{C31C7FCA-F8DE-49C0-B6CD-2A5C1DD17E8C}"/>
    <cellStyle name="60% - Ênfase5 4" xfId="234" xr:uid="{53A8C84B-8755-4A70-8ED3-793F02FFA662}"/>
    <cellStyle name="60% - Ênfase5 4 2" xfId="235" xr:uid="{464D7D18-9B36-478C-930F-BA587AACCB83}"/>
    <cellStyle name="60% - Ênfase5 4 3" xfId="837" xr:uid="{DB27877F-04E3-40F2-A194-1A46D0EE73B6}"/>
    <cellStyle name="60% - Ênfase6 2" xfId="236" xr:uid="{8E0F3130-F72D-461E-A4FB-29E86AD986E6}"/>
    <cellStyle name="60% - Ênfase6 2 2" xfId="238" xr:uid="{8C6BB999-12F8-4599-A985-39CBC7FAA447}"/>
    <cellStyle name="60% - Ênfase6 2 2 2" xfId="239" xr:uid="{C0822316-9B08-48D0-A09C-713BF74D633D}"/>
    <cellStyle name="60% - Ênfase6 2 2 3" xfId="839" xr:uid="{05D7CD38-8635-4910-B525-07574A084A02}"/>
    <cellStyle name="60% - Ênfase6 2 3" xfId="240" xr:uid="{DD523540-BAAC-49E2-BE18-CCC10941F829}"/>
    <cellStyle name="60% - Ênfase6 2 4" xfId="838" xr:uid="{8C1B1FDB-2A16-449D-A47C-C34B5E36A9CF}"/>
    <cellStyle name="60% - Ênfase6 2_05_Impactos_Demais PLs_2013_Dados CNJ de jul-12" xfId="237" xr:uid="{44920A02-F78D-40A5-A90F-3029D3D575DC}"/>
    <cellStyle name="60% - Ênfase6 3" xfId="241" xr:uid="{FB868CBA-E5F0-4C5D-B95B-7DC5144A93D7}"/>
    <cellStyle name="60% - Ênfase6 3 2" xfId="242" xr:uid="{636B9F4A-2205-4139-9280-CA28732120BA}"/>
    <cellStyle name="60% - Ênfase6 3 3" xfId="840" xr:uid="{BCD30A67-E68E-4F8D-83B3-30544E15ADBE}"/>
    <cellStyle name="60% - Ênfase6 4" xfId="243" xr:uid="{90F45567-CF6A-415C-992B-A39836336C97}"/>
    <cellStyle name="60% - Ênfase6 4 2" xfId="244" xr:uid="{D55137A3-710B-4F34-93B2-72AE441DB5C7}"/>
    <cellStyle name="60% - Ênfase6 4 3" xfId="841" xr:uid="{7313271E-EB20-49E1-B22C-742C3713A0C9}"/>
    <cellStyle name="Accent" xfId="257" xr:uid="{8B6692BB-C2B0-4904-92C1-D677EBF70088}"/>
    <cellStyle name="Accent 1" xfId="258" xr:uid="{B0E6EAB3-9F04-484F-BFDA-0852D923FE7C}"/>
    <cellStyle name="Accent 1 2" xfId="843" xr:uid="{125E2106-E071-4633-9902-CB27F284E360}"/>
    <cellStyle name="Accent 2" xfId="259" xr:uid="{553ABA78-05C2-4550-B7B4-8DFA6C8EAB3E}"/>
    <cellStyle name="Accent 2 2" xfId="844" xr:uid="{A6F9AE7D-90CA-40E7-B6B4-AFD9938183AF}"/>
    <cellStyle name="Accent 3" xfId="260" xr:uid="{3A658DC7-9442-4F03-8647-D2C8BD5C1914}"/>
    <cellStyle name="Accent 3 2" xfId="845" xr:uid="{63C386D6-468F-486F-BA65-95E377ED7FD3}"/>
    <cellStyle name="Accent 4" xfId="842" xr:uid="{C8EED28A-8276-487C-842A-0566E6D42701}"/>
    <cellStyle name="Accent1" xfId="261" xr:uid="{CBF285C1-B59A-48A0-A435-96BDF70409C2}"/>
    <cellStyle name="Accent1 2" xfId="262" xr:uid="{8DA251AE-514A-4AA4-B4A0-01982611E6E8}"/>
    <cellStyle name="Accent1 3" xfId="846" xr:uid="{CAA4263A-B73B-4331-B710-E764A9268ACB}"/>
    <cellStyle name="Accent2" xfId="263" xr:uid="{F169EFA0-273E-4600-B9EC-ED3D17240515}"/>
    <cellStyle name="Accent2 2" xfId="264" xr:uid="{C5D5729D-324F-4485-908E-4AEC4BE1F7BB}"/>
    <cellStyle name="Accent2 3" xfId="847" xr:uid="{05001DA5-9740-46EE-B589-79D4DB4987B1}"/>
    <cellStyle name="Accent3" xfId="265" xr:uid="{9AC5CCE3-A286-45B4-923E-B748C1624409}"/>
    <cellStyle name="Accent3 2" xfId="266" xr:uid="{ABC44FD8-D22B-40F0-B2D8-3631FE2F20B8}"/>
    <cellStyle name="Accent3 3" xfId="848" xr:uid="{6C4ABAFB-FFB2-4F23-9F70-8E95D326731F}"/>
    <cellStyle name="Accent4" xfId="267" xr:uid="{F8DC839B-47E2-4CFE-B4CC-9EDDDD3B990D}"/>
    <cellStyle name="Accent4 2" xfId="268" xr:uid="{08C1FC36-762A-4ADA-8482-C4A4E9E6D8F7}"/>
    <cellStyle name="Accent4 3" xfId="849" xr:uid="{DBEC3B79-77E9-42B2-906B-1FFF5D3DA633}"/>
    <cellStyle name="Accent5" xfId="269" xr:uid="{46737687-EECB-49C5-A721-9AC2FEEBB92B}"/>
    <cellStyle name="Accent5 2" xfId="270" xr:uid="{E8C9117F-2339-41A8-8DE3-04B10F46426A}"/>
    <cellStyle name="Accent5 3" xfId="850" xr:uid="{65EF4403-BC9F-4F0F-9FE3-468FA2E1B1E1}"/>
    <cellStyle name="Accent6" xfId="271" xr:uid="{F94479C8-6835-404D-896B-B53472AB37F8}"/>
    <cellStyle name="Accent6 2" xfId="272" xr:uid="{4F974F31-F9BE-4F2F-94C5-0F36E9EB874D}"/>
    <cellStyle name="Accent6 3" xfId="851" xr:uid="{EBE3D14F-D046-401D-AD84-0CD074CB1103}"/>
    <cellStyle name="b0let" xfId="273" xr:uid="{34AB4DF6-24D3-4F0E-945B-F5DDAC9E64D4}"/>
    <cellStyle name="b0let 2" xfId="274" xr:uid="{A43D8486-04B7-4F8F-AF5E-7F5E022A57B3}"/>
    <cellStyle name="b0let 3" xfId="852" xr:uid="{4D0FC576-37D4-418E-94B1-208D04DDD195}"/>
    <cellStyle name="Bad" xfId="275" xr:uid="{1C3B9266-09A6-4685-9FCE-D8860E3974E6}"/>
    <cellStyle name="Bad 1" xfId="276" xr:uid="{023457F6-124C-4169-8E6F-B15F107D07A6}"/>
    <cellStyle name="Bad 1 2" xfId="277" xr:uid="{4EEE6651-05DB-4485-BBC9-C01B015B9833}"/>
    <cellStyle name="Bad 1 3" xfId="854" xr:uid="{A5FE837C-9F37-4B76-8A6A-66C3BB3DAAF8}"/>
    <cellStyle name="Bad 2" xfId="853" xr:uid="{080DF58C-3DA0-42D8-86E0-5A8AD069F129}"/>
    <cellStyle name="Bol-Data" xfId="278" xr:uid="{CF69E859-0395-40DA-9880-FFF0CE8E2219}"/>
    <cellStyle name="Bol-Data 2" xfId="279" xr:uid="{4C1D15EB-A2AD-4667-832A-E1DCD72AD1F2}"/>
    <cellStyle name="Bol-Data 3" xfId="855" xr:uid="{9DC94008-7488-4E2D-A350-E85C32306629}"/>
    <cellStyle name="bolet" xfId="280" xr:uid="{A1D45BEE-696B-42EC-996D-2807A5F41EF2}"/>
    <cellStyle name="bolet 2" xfId="281" xr:uid="{2E867F24-79E4-4062-9803-3A52E8E3417B}"/>
    <cellStyle name="bolet 3" xfId="856" xr:uid="{EC2562EB-14DA-45D2-8B6F-FFA23EA79596}"/>
    <cellStyle name="Boletim" xfId="282" xr:uid="{B0A71443-D49A-43BD-B5EE-0EA9085213FA}"/>
    <cellStyle name="Boletim 2" xfId="283" xr:uid="{52FD5273-9437-4BF3-9565-E3715D08A675}"/>
    <cellStyle name="Boletim 3" xfId="857" xr:uid="{5E0DD44D-0AE4-46E4-9275-EBC8EEF91257}"/>
    <cellStyle name="Bom 2" xfId="284" xr:uid="{0AFB221F-71D3-4423-8BA6-8D0762C3B7CC}"/>
    <cellStyle name="Bom 2 2" xfId="286" xr:uid="{6BC98F30-D80B-4DC2-9DFA-9808380E8AE6}"/>
    <cellStyle name="Bom 2 2 2" xfId="287" xr:uid="{5BEE0688-5A91-4197-B95C-FF5E4E902B1A}"/>
    <cellStyle name="Bom 2 2 3" xfId="859" xr:uid="{AE5491DF-2070-4E3C-85DC-658405A4D0DC}"/>
    <cellStyle name="Bom 2 3" xfId="288" xr:uid="{BF1E5991-FE22-4628-9D02-D5A053507E83}"/>
    <cellStyle name="Bom 2 4" xfId="858" xr:uid="{6E21B032-407E-4768-A78D-430A4A512B89}"/>
    <cellStyle name="Bom 2_05_Impactos_Demais PLs_2013_Dados CNJ de jul-12" xfId="285" xr:uid="{9F5F7067-0F09-47D9-A56A-36DEEFA5208E}"/>
    <cellStyle name="Bom 3" xfId="289" xr:uid="{9D44D884-5B5A-4074-8D6E-830229712D6F}"/>
    <cellStyle name="Bom 3 2" xfId="290" xr:uid="{30AE8CBA-B550-4B20-AF47-B73D6D9F38C2}"/>
    <cellStyle name="Bom 3 3" xfId="860" xr:uid="{AAEF1FA5-7A96-4701-A81B-D67FF8CCEABE}"/>
    <cellStyle name="Bom 4" xfId="291" xr:uid="{915B2C37-0DCA-436D-A13B-BF2CB3B38C90}"/>
    <cellStyle name="Bom 4 2" xfId="292" xr:uid="{B60A32C4-05A1-4A6B-8EA4-7FC6BA4676B0}"/>
    <cellStyle name="Bom 4 3" xfId="861" xr:uid="{4386F417-8CE5-4442-9A1C-6E9069F84F1F}"/>
    <cellStyle name="Cabe‡alho 1" xfId="324" xr:uid="{EEF3E040-28C3-4FB7-BF86-A593F281E46F}"/>
    <cellStyle name="Cabe‡alho 1 2" xfId="325" xr:uid="{7AB8004D-96B5-4819-8FF1-C208348673D8}"/>
    <cellStyle name="Cabe‡alho 1 3" xfId="862" xr:uid="{7EBD4395-7B6D-47EF-ADCD-BE510C796881}"/>
    <cellStyle name="Cabe‡alho 2" xfId="326" xr:uid="{EC68EB6A-4C70-4194-86F0-A6072F81F93C}"/>
    <cellStyle name="Cabe‡alho 2 2" xfId="327" xr:uid="{37722650-299D-439D-8456-FF015253A6F3}"/>
    <cellStyle name="Cabe‡alho 2 3" xfId="863" xr:uid="{46F9778F-EC15-4E66-BA7A-C94E4C7A61DC}"/>
    <cellStyle name="Cabeçalho 1" xfId="320" xr:uid="{7B69D839-6B49-4BE6-BF96-7CAE99C148BD}"/>
    <cellStyle name="Cabeçalho 1 2" xfId="321" xr:uid="{14947EED-4508-4708-B09F-7B0C2F6D73B3}"/>
    <cellStyle name="Cabeçalho 1 3" xfId="864" xr:uid="{824B356B-C5E9-486C-8649-BAB26A74D437}"/>
    <cellStyle name="Cabeçalho 2" xfId="322" xr:uid="{24955F1F-0D9D-4920-A8F7-D3503B6D114A}"/>
    <cellStyle name="Cabeçalho 2 2" xfId="323" xr:uid="{39D327B8-D7FA-4480-B3D3-EF6D8380F6A4}"/>
    <cellStyle name="Cabeçalho 2 3" xfId="865" xr:uid="{C3CF5A85-C2E4-4F02-A522-0F5F37A81F64}"/>
    <cellStyle name="Calculation" xfId="328" xr:uid="{06C807EF-F5E7-4D8F-9AAE-D999AFAA474C}"/>
    <cellStyle name="Calculation 2" xfId="329" xr:uid="{50D6FC2C-AEF6-4DDF-AEDB-0239D1B784CF}"/>
    <cellStyle name="Calculation 3" xfId="866" xr:uid="{9915CE62-7A85-4E10-8917-9AA2120F1B49}"/>
    <cellStyle name="Cálculo 2" xfId="293" xr:uid="{2A3FF2B1-B2B8-4C84-B963-AE947838B63A}"/>
    <cellStyle name="Cálculo 2 2" xfId="295" xr:uid="{F629068B-61C8-4FC7-A091-5FE9CC40C528}"/>
    <cellStyle name="Cálculo 2 2 2" xfId="296" xr:uid="{A650B37E-F6E5-4BB0-8015-B2E8229CD80F}"/>
    <cellStyle name="Cálculo 2 2 3" xfId="868" xr:uid="{6B99C8B4-9C75-41D0-8C4C-A1542D0B2065}"/>
    <cellStyle name="Cálculo 2 3" xfId="297" xr:uid="{633B81D5-38F1-41F9-AB91-5D9E60FFF175}"/>
    <cellStyle name="Cálculo 2 4" xfId="867" xr:uid="{D556FB46-07D2-4004-B1D7-0C89B26FE556}"/>
    <cellStyle name="Cálculo 2_05_Impactos_Demais PLs_2013_Dados CNJ de jul-12" xfId="294" xr:uid="{BB025ADE-6B4B-4FFC-AA1B-BADF0D98C87D}"/>
    <cellStyle name="Cálculo 3" xfId="298" xr:uid="{83A67482-2587-433F-9631-361FD5393947}"/>
    <cellStyle name="Cálculo 3 2" xfId="299" xr:uid="{429543A8-AA1B-477C-85AA-76979216B40D}"/>
    <cellStyle name="Cálculo 3 3" xfId="869" xr:uid="{F9331A93-B453-44F3-A352-79A4DC5CD701}"/>
    <cellStyle name="Cálculo 4" xfId="300" xr:uid="{CCD1B294-8B44-41BB-986E-66D379D10144}"/>
    <cellStyle name="Cálculo 4 2" xfId="301" xr:uid="{BE78865F-CBE3-430C-B621-7642E921C903}"/>
    <cellStyle name="Cálculo 4 3" xfId="870" xr:uid="{FEA14A69-5EB8-4A89-95F7-ECCC65ED17B2}"/>
    <cellStyle name="Capítulo" xfId="330" xr:uid="{92CAEEEC-A297-4DC9-B07B-6E8BB1A2CD9E}"/>
    <cellStyle name="Capítulo 2" xfId="331" xr:uid="{0EB5F8D9-A6CE-47F5-9554-9C067EA2B897}"/>
    <cellStyle name="Capítulo 3" xfId="871" xr:uid="{69072C36-3427-4E23-9994-127C21EA9A24}"/>
    <cellStyle name="Célula de Verificação 2" xfId="302" xr:uid="{B9C22955-D558-47F9-8366-B9BD4DC0E620}"/>
    <cellStyle name="Célula de Verificação 2 2" xfId="304" xr:uid="{6F595868-EBE8-465E-A543-96F6424D422D}"/>
    <cellStyle name="Célula de Verificação 2 2 2" xfId="305" xr:uid="{6EF3481E-8700-4F7A-9F5F-600A98B97B1A}"/>
    <cellStyle name="Célula de Verificação 2 2 3" xfId="873" xr:uid="{45FF2303-EB33-4757-A0AC-5F8D0E4408B9}"/>
    <cellStyle name="Célula de Verificação 2 3" xfId="306" xr:uid="{C92C420F-3FED-464A-BCE8-0051C65D3FA4}"/>
    <cellStyle name="Célula de Verificação 2 4" xfId="872" xr:uid="{270AFD90-6BF3-412E-9F4E-2555B6975B28}"/>
    <cellStyle name="Célula de Verificação 2_05_Impactos_Demais PLs_2013_Dados CNJ de jul-12" xfId="303" xr:uid="{2F1AC4C5-C26B-45F8-A272-98E1F642F7F1}"/>
    <cellStyle name="Célula de Verificação 3" xfId="307" xr:uid="{56114C72-EC3F-44D8-ADED-AE0C26C39EBD}"/>
    <cellStyle name="Célula de Verificação 3 2" xfId="308" xr:uid="{3BF32518-3785-4976-9A83-E06EA35CAA03}"/>
    <cellStyle name="Célula de Verificação 3 3" xfId="874" xr:uid="{09D7E2E2-DFB9-40BA-8129-DD85F1A7849D}"/>
    <cellStyle name="Célula de Verificação 4" xfId="309" xr:uid="{8F50F936-A926-4CF9-AAE0-BC5FBE6A16C7}"/>
    <cellStyle name="Célula de Verificação 4 2" xfId="310" xr:uid="{D4B4E8C3-6177-4CBB-9E84-9C5B3A843163}"/>
    <cellStyle name="Célula de Verificação 4 3" xfId="875" xr:uid="{9D7432D9-9A8F-4DF0-B120-D40816A9F3B0}"/>
    <cellStyle name="Célula Vinculada 2" xfId="311" xr:uid="{8A7814E2-E61E-422F-820C-E2A1542570C4}"/>
    <cellStyle name="Célula Vinculada 2 2" xfId="313" xr:uid="{02EE62C1-FD40-4906-930E-616B88B273C8}"/>
    <cellStyle name="Célula Vinculada 2 2 2" xfId="314" xr:uid="{0DC47B9E-5B01-405A-8B51-8A1672DF668E}"/>
    <cellStyle name="Célula Vinculada 2 2 3" xfId="877" xr:uid="{6F7AF5FD-A599-4442-93EA-AB9FAF9F161E}"/>
    <cellStyle name="Célula Vinculada 2 3" xfId="315" xr:uid="{694DAD26-F4F3-48DE-B879-9AF1FDC046E7}"/>
    <cellStyle name="Célula Vinculada 2 4" xfId="876" xr:uid="{B46DCA6E-A0D5-4911-8E98-6782FD4D9EF1}"/>
    <cellStyle name="Célula Vinculada 2_05_Impactos_Demais PLs_2013_Dados CNJ de jul-12" xfId="312" xr:uid="{C35035C3-1443-4EF0-8A71-D8C58591697E}"/>
    <cellStyle name="Célula Vinculada 3" xfId="316" xr:uid="{0F738812-0DC3-45B1-A84B-A78E5540CEDD}"/>
    <cellStyle name="Célula Vinculada 3 2" xfId="317" xr:uid="{865B2899-D4E7-47C1-85B6-B211403FB13C}"/>
    <cellStyle name="Célula Vinculada 3 3" xfId="878" xr:uid="{75F3981E-CE84-488B-A4BD-422E3872DFA2}"/>
    <cellStyle name="Célula Vinculada 4" xfId="318" xr:uid="{5332A142-DF01-4448-AE7E-916F346537E1}"/>
    <cellStyle name="Célula Vinculada 4 2" xfId="319" xr:uid="{F2CE8C62-B043-4FB1-B287-6D429D052621}"/>
    <cellStyle name="Célula Vinculada 4 3" xfId="879" xr:uid="{6020A422-9B39-405B-B041-A49A07599090}"/>
    <cellStyle name="Check Cell" xfId="332" xr:uid="{7BCCC0CF-2051-4EB7-98E0-EC298D6FE106}"/>
    <cellStyle name="Check Cell 2" xfId="333" xr:uid="{2B47A8CA-C7FB-48DE-9EE7-9C14AB891DB6}"/>
    <cellStyle name="Check Cell 3" xfId="880" xr:uid="{99C85715-D2C3-469F-BF6F-A5C0957951F9}"/>
    <cellStyle name="Comma" xfId="334" xr:uid="{7C6DD21D-0094-40C2-AF79-EA03FEB9C7B1}"/>
    <cellStyle name="Comma [0]_Auxiliar" xfId="335" xr:uid="{85CFC4B4-A43D-466C-956C-D419E9B214DD}"/>
    <cellStyle name="Comma 10" xfId="336" xr:uid="{C604BDA5-A65F-43D9-B506-7249441B9BF2}"/>
    <cellStyle name="Comma 11" xfId="337" xr:uid="{F09B9F3C-8DD8-4CB7-B807-425A29F829F3}"/>
    <cellStyle name="Comma 12" xfId="881" xr:uid="{C07466F8-1B7C-4CAC-8099-A27ED093BAAF}"/>
    <cellStyle name="Comma 13" xfId="1086" xr:uid="{90939C09-F147-44D2-A965-2CB003C39F85}"/>
    <cellStyle name="Comma 2" xfId="338" xr:uid="{2C09D4F4-3ADD-49C9-8347-825ADE2D41BA}"/>
    <cellStyle name="Comma 2 2" xfId="339" xr:uid="{E6F6147B-7E74-4010-89E1-F98359F4EE83}"/>
    <cellStyle name="Comma 2 3" xfId="882" xr:uid="{70BC661C-E1DC-4243-B560-B9B8E85EE6E2}"/>
    <cellStyle name="Comma 3" xfId="340" xr:uid="{8ABAEA30-26C6-407F-8272-3E08692B27F6}"/>
    <cellStyle name="Comma 3 2" xfId="341" xr:uid="{95E1E770-1B4D-4704-A761-CD56D8C41162}"/>
    <cellStyle name="Comma 3 3" xfId="883" xr:uid="{E7E7A8E5-3443-4644-BD01-767EB4DBA8C6}"/>
    <cellStyle name="Comma 4" xfId="342" xr:uid="{B8682DDE-6CD9-4DD2-9C8A-C2DD7D5D33B6}"/>
    <cellStyle name="Comma 5" xfId="343" xr:uid="{32012113-E28A-47EA-91CD-7830723FB8A0}"/>
    <cellStyle name="Comma 6" xfId="344" xr:uid="{1030DC5C-A192-4499-8EF8-F45CB93965DE}"/>
    <cellStyle name="Comma 7" xfId="345" xr:uid="{3018F0B0-8314-4F2B-8F19-32F71F27DFE7}"/>
    <cellStyle name="Comma 8" xfId="346" xr:uid="{F4EE3EED-2DCF-493C-9B6C-1D0E44635452}"/>
    <cellStyle name="Comma 9" xfId="347" xr:uid="{12CEE1FC-2007-4735-8F73-8A85D739CCA1}"/>
    <cellStyle name="Comma_Agenda" xfId="348" xr:uid="{C9D9E8A9-E533-4839-A11B-A00B21B2A65E}"/>
    <cellStyle name="Comma0" xfId="349" xr:uid="{5C63213B-85FA-41B7-804E-E16300961291}"/>
    <cellStyle name="Comma0 2" xfId="350" xr:uid="{8C592BDC-9F3F-431E-86ED-37A9935B8857}"/>
    <cellStyle name="Comma0 3" xfId="884" xr:uid="{3C0C96B0-8BE7-4374-B376-8A0AB721DE30}"/>
    <cellStyle name="Currency [0]_Auxiliar" xfId="351" xr:uid="{6ADAEEE4-A892-4157-9510-CC22E0D93FD7}"/>
    <cellStyle name="Currency_Auxiliar" xfId="352" xr:uid="{F85B9811-122D-4717-B493-FF9C5B31FFB3}"/>
    <cellStyle name="Currency0" xfId="353" xr:uid="{829A6354-C0E7-4488-879E-C45AAB3B250F}"/>
    <cellStyle name="Currency0 2" xfId="354" xr:uid="{C08BCB4E-841F-4E85-A725-00B9E0916527}"/>
    <cellStyle name="Currency0 3" xfId="885" xr:uid="{1A48D39E-D24C-4576-AF60-0F2611575BC2}"/>
    <cellStyle name="Data" xfId="355" xr:uid="{F1F9D833-610F-4897-99F0-C86D9D2EB1DE}"/>
    <cellStyle name="Data 2" xfId="356" xr:uid="{794A2EE3-1C46-461F-AFF8-9D274B9BD5D9}"/>
    <cellStyle name="Data 3" xfId="886" xr:uid="{B364B44D-59FC-40CD-A736-D57CDBB25AB1}"/>
    <cellStyle name="Date" xfId="357" xr:uid="{2819A79D-D7D5-4CF4-AE8F-9626F2BAEA14}"/>
    <cellStyle name="Date 2" xfId="358" xr:uid="{36E72C90-849B-429A-BF24-C6BF964B1DE6}"/>
    <cellStyle name="Date 3" xfId="887" xr:uid="{57031A64-2BA2-4615-B1AA-0A04DEF3BE26}"/>
    <cellStyle name="Decimal 0, derecha" xfId="359" xr:uid="{14764044-D023-4600-AF0D-F9EE7ADB5317}"/>
    <cellStyle name="Decimal 0, derecha 2" xfId="360" xr:uid="{B6AD636F-3EE0-40E9-87D0-74F147AC8B8A}"/>
    <cellStyle name="Decimal 0, derecha 3" xfId="888" xr:uid="{A1D6C44F-2E63-40C9-9068-D1C52F1A982A}"/>
    <cellStyle name="Decimal 2, derecha" xfId="361" xr:uid="{5509094B-5492-4331-8AE0-06A6FDB440B6}"/>
    <cellStyle name="Decimal 2, derecha 2" xfId="362" xr:uid="{8D626B23-E4AA-4194-9F00-C822D0BF7C08}"/>
    <cellStyle name="Decimal 2, derecha 3" xfId="889" xr:uid="{898C735C-1CC0-438E-9F7A-AD45E6CEE53B}"/>
    <cellStyle name="Ênfase1 2" xfId="5" xr:uid="{C85502D4-2430-49A7-8242-98E39BBBC646}"/>
    <cellStyle name="Ênfase1 2 2" xfId="7" xr:uid="{204E36CD-845C-4480-AEB4-120E4ABC2588}"/>
    <cellStyle name="Ênfase1 2 2 2" xfId="8" xr:uid="{C7866D22-4AE9-4EE4-8760-AD4EC20E805C}"/>
    <cellStyle name="Ênfase1 2 2 3" xfId="891" xr:uid="{02F47A34-5782-493E-B12A-F99254C6708B}"/>
    <cellStyle name="Ênfase1 2 3" xfId="9" xr:uid="{18D0FA32-3738-40F9-971C-6D7F0AD65E47}"/>
    <cellStyle name="Ênfase1 2 4" xfId="890" xr:uid="{9D76D8C7-3D93-4BFE-80EF-49250B21C2CB}"/>
    <cellStyle name="Ênfase1 2_05_Impactos_Demais PLs_2013_Dados CNJ de jul-12" xfId="6" xr:uid="{7BEA5B1D-A3EB-4E5A-9196-6845102A29F8}"/>
    <cellStyle name="Ênfase1 3" xfId="10" xr:uid="{CF6506A2-7493-45F8-9FF4-365162464C5D}"/>
    <cellStyle name="Ênfase1 3 2" xfId="11" xr:uid="{0BAF916F-0D9B-43C2-85D8-FB4CB0AF9099}"/>
    <cellStyle name="Ênfase1 3 3" xfId="892" xr:uid="{B02E4D4B-5A89-4B50-81BA-60F9D3FD2465}"/>
    <cellStyle name="Ênfase1 4" xfId="12" xr:uid="{DB3E1718-FFA8-4C33-835E-77A18C25A768}"/>
    <cellStyle name="Ênfase1 4 2" xfId="13" xr:uid="{55032863-7D77-4B3D-B6FA-024F5C73C3E7}"/>
    <cellStyle name="Ênfase1 4 3" xfId="893" xr:uid="{5EF34FCA-2023-4309-A553-1A332DB6F3C5}"/>
    <cellStyle name="Ênfase2 2" xfId="14" xr:uid="{0A86A372-24AC-4008-B1B5-AEA504C4C046}"/>
    <cellStyle name="Ênfase2 2 2" xfId="16" xr:uid="{03E56C95-8DE9-4D8E-9508-B348296EFD17}"/>
    <cellStyle name="Ênfase2 2 2 2" xfId="17" xr:uid="{FB9754E1-5699-415B-B138-1811B6330B75}"/>
    <cellStyle name="Ênfase2 2 2 3" xfId="895" xr:uid="{3D395DB3-55B1-4345-9479-9F96575D709B}"/>
    <cellStyle name="Ênfase2 2 3" xfId="18" xr:uid="{A3A1E664-8A2E-4DB1-977B-4562985D35CE}"/>
    <cellStyle name="Ênfase2 2 4" xfId="894" xr:uid="{C9074D71-6F0A-43B0-B5C8-F6E3B70A7611}"/>
    <cellStyle name="Ênfase2 2_05_Impactos_Demais PLs_2013_Dados CNJ de jul-12" xfId="15" xr:uid="{A35FA89F-8338-4886-8A70-05CD7EBA066E}"/>
    <cellStyle name="Ênfase2 3" xfId="19" xr:uid="{785D0C03-13E2-495D-AE68-60EA54F782FC}"/>
    <cellStyle name="Ênfase2 3 2" xfId="20" xr:uid="{96948C8E-B972-4DD7-8DDF-82A0D20F9F00}"/>
    <cellStyle name="Ênfase2 3 3" xfId="896" xr:uid="{2E4594C8-79CD-4B9D-A1F9-F18323D8D06C}"/>
    <cellStyle name="Ênfase2 4" xfId="21" xr:uid="{8E281947-8777-46A3-BA7C-2B84CF67F94B}"/>
    <cellStyle name="Ênfase2 4 2" xfId="22" xr:uid="{5259B042-578E-4488-AA67-5A6B6182B8B0}"/>
    <cellStyle name="Ênfase2 4 3" xfId="897" xr:uid="{B4AB6D31-65F8-4280-84C8-A9CD0FF6B22A}"/>
    <cellStyle name="Ênfase3 2" xfId="23" xr:uid="{58FC75B7-9AAF-49D5-A29F-D8491733EE3E}"/>
    <cellStyle name="Ênfase3 2 2" xfId="25" xr:uid="{403C8F9A-0106-4B45-AF9D-5E8922CEF1E2}"/>
    <cellStyle name="Ênfase3 2 2 2" xfId="26" xr:uid="{B585F075-123A-4AF0-B3BB-8E1F151DA663}"/>
    <cellStyle name="Ênfase3 2 2 3" xfId="899" xr:uid="{0EB2C579-21E1-47C3-BF77-072DF6BEB23A}"/>
    <cellStyle name="Ênfase3 2 3" xfId="27" xr:uid="{86DF06CF-24E4-4866-AEB8-6FED6D1DE25C}"/>
    <cellStyle name="Ênfase3 2 4" xfId="898" xr:uid="{16DC0A2F-098E-4FDE-B6F8-18D30BAD9592}"/>
    <cellStyle name="Ênfase3 2_05_Impactos_Demais PLs_2013_Dados CNJ de jul-12" xfId="24" xr:uid="{7CCF53B6-7913-42EC-80B4-2135946A5DF6}"/>
    <cellStyle name="Ênfase3 3" xfId="28" xr:uid="{288CA837-87BA-4D58-8B80-EFB720C30C15}"/>
    <cellStyle name="Ênfase3 3 2" xfId="29" xr:uid="{604FA827-845B-47C4-94BD-FD4A23D0E5FF}"/>
    <cellStyle name="Ênfase3 3 3" xfId="900" xr:uid="{1B65C802-49FD-4E77-9F1F-1B984782F8D5}"/>
    <cellStyle name="Ênfase3 4" xfId="30" xr:uid="{E53FEDB2-8069-4D15-B746-821F2B4A7188}"/>
    <cellStyle name="Ênfase3 4 2" xfId="31" xr:uid="{9D2CF5A0-93DA-4773-B0BB-4CA7266F4A95}"/>
    <cellStyle name="Ênfase3 4 3" xfId="901" xr:uid="{F6BD2D0E-5B70-4586-BA6E-739F53620E57}"/>
    <cellStyle name="Ênfase4 2" xfId="32" xr:uid="{7C90D0A7-7EDA-4D06-B243-2B07324EB3E8}"/>
    <cellStyle name="Ênfase4 2 2" xfId="34" xr:uid="{5B9679DA-61F6-4B2A-9FA0-C11D72A6A42B}"/>
    <cellStyle name="Ênfase4 2 2 2" xfId="35" xr:uid="{798B54F4-6412-4FAB-A721-2A564FC942F9}"/>
    <cellStyle name="Ênfase4 2 2 3" xfId="903" xr:uid="{50B24E3B-5752-422E-B6EB-FC5D56DB14C1}"/>
    <cellStyle name="Ênfase4 2 3" xfId="36" xr:uid="{FBF6D7C9-0600-4DAC-9C35-5A9B827067E6}"/>
    <cellStyle name="Ênfase4 2 4" xfId="902" xr:uid="{EAAF7AB6-C0C5-4FA1-B498-2A89F96C0800}"/>
    <cellStyle name="Ênfase4 2_05_Impactos_Demais PLs_2013_Dados CNJ de jul-12" xfId="33" xr:uid="{0DFE0176-A434-4785-B98B-EA44C1232920}"/>
    <cellStyle name="Ênfase4 3" xfId="37" xr:uid="{81FF271B-07EF-4CAB-A06B-87B27BF30E50}"/>
    <cellStyle name="Ênfase4 3 2" xfId="38" xr:uid="{ED7E8588-63AD-4BA8-9EC0-B00A16C859C9}"/>
    <cellStyle name="Ênfase4 3 3" xfId="904" xr:uid="{2B583201-CFCD-46E1-9A10-DDC0CE14B32C}"/>
    <cellStyle name="Ênfase4 4" xfId="39" xr:uid="{DD71A2F9-A121-4FD3-A730-3EF10B16727C}"/>
    <cellStyle name="Ênfase4 4 2" xfId="40" xr:uid="{6DFDF736-3049-4ABC-BBA5-D9A545C9D0E8}"/>
    <cellStyle name="Ênfase4 4 3" xfId="905" xr:uid="{C7D9418C-D11E-4495-B75C-354B41694A39}"/>
    <cellStyle name="Ênfase5 2" xfId="41" xr:uid="{731F4DE5-D87B-46CB-98AE-D5ECDC51047B}"/>
    <cellStyle name="Ênfase5 2 2" xfId="43" xr:uid="{86CF198B-2308-4539-9F3D-74FCBBF80233}"/>
    <cellStyle name="Ênfase5 2 2 2" xfId="44" xr:uid="{FEE81184-C5E6-4C06-AA3C-2F1DC38F7DD0}"/>
    <cellStyle name="Ênfase5 2 2 3" xfId="907" xr:uid="{B611EDB2-5C41-4EA1-A370-F765252A9F2A}"/>
    <cellStyle name="Ênfase5 2 3" xfId="45" xr:uid="{AEA3605F-93C9-4431-84FF-A574B77F1B29}"/>
    <cellStyle name="Ênfase5 2 4" xfId="906" xr:uid="{45592E5B-6F61-48E4-87CF-721678385D2F}"/>
    <cellStyle name="Ênfase5 2_05_Impactos_Demais PLs_2013_Dados CNJ de jul-12" xfId="42" xr:uid="{E90288C8-FAF7-4AB1-A381-FE263056EE8F}"/>
    <cellStyle name="Ênfase5 3" xfId="46" xr:uid="{27AE1B6D-4A70-49B1-93FB-BF57F8D933C4}"/>
    <cellStyle name="Ênfase5 3 2" xfId="47" xr:uid="{73DD936C-35FE-4D35-84D9-88821564BF47}"/>
    <cellStyle name="Ênfase5 3 3" xfId="908" xr:uid="{5FFBE329-9AFB-478F-8B03-0B37931E8D52}"/>
    <cellStyle name="Ênfase5 4" xfId="48" xr:uid="{EC28E03F-BB32-40C8-ABED-52BC227F417D}"/>
    <cellStyle name="Ênfase5 4 2" xfId="49" xr:uid="{772085FD-0A33-481C-84EB-98009F479F42}"/>
    <cellStyle name="Ênfase5 4 3" xfId="909" xr:uid="{D2D8DCD0-1EEB-446A-845D-FD6E551493B6}"/>
    <cellStyle name="Ênfase6 2" xfId="50" xr:uid="{0CF4F157-C83C-40C6-BACC-2B729A4EF1AE}"/>
    <cellStyle name="Ênfase6 2 2" xfId="52" xr:uid="{BA1DF1EE-BED7-40A7-B802-AF45ED0DAF6C}"/>
    <cellStyle name="Ênfase6 2 2 2" xfId="53" xr:uid="{05C68FB2-1714-41C0-AE35-B1B737A2D4E2}"/>
    <cellStyle name="Ênfase6 2 2 3" xfId="911" xr:uid="{3DC994F6-683C-4639-87C7-85B5C77A04F5}"/>
    <cellStyle name="Ênfase6 2 3" xfId="54" xr:uid="{4A428C6A-FE71-4872-AC1A-0341F4D8C1DE}"/>
    <cellStyle name="Ênfase6 2 4" xfId="910" xr:uid="{67FAF92F-2E75-415D-872F-E2185AD68074}"/>
    <cellStyle name="Ênfase6 2_05_Impactos_Demais PLs_2013_Dados CNJ de jul-12" xfId="51" xr:uid="{F3A033E2-08CF-4719-B386-DA87E064C9B3}"/>
    <cellStyle name="Ênfase6 3" xfId="55" xr:uid="{241D1273-7EDC-4009-AAF1-46C13AF98132}"/>
    <cellStyle name="Ênfase6 3 2" xfId="56" xr:uid="{B1EB0C15-CAFC-45E9-993A-24C016D2621B}"/>
    <cellStyle name="Ênfase6 3 3" xfId="912" xr:uid="{48DECAA4-3D88-47D4-8247-B27500053E2B}"/>
    <cellStyle name="Ênfase6 4" xfId="57" xr:uid="{FCBE06A9-5DAA-4AB0-95FB-F93DC4C91EE1}"/>
    <cellStyle name="Ênfase6 4 2" xfId="58" xr:uid="{D77C82DD-51DF-4F45-A103-AA1ECB7B6DF0}"/>
    <cellStyle name="Ênfase6 4 3" xfId="913" xr:uid="{E04975D9-F40D-4F45-A7FB-FB33296F057F}"/>
    <cellStyle name="Entrada 2" xfId="363" xr:uid="{9C0C4DBE-3C45-4BC6-AE17-ADF57232C7AE}"/>
    <cellStyle name="Entrada 2 2" xfId="365" xr:uid="{1F2901E4-0438-4370-8C79-86BBD9DF5BF6}"/>
    <cellStyle name="Entrada 2 2 2" xfId="366" xr:uid="{82D39261-B812-40AB-A4EA-4F65FD889B76}"/>
    <cellStyle name="Entrada 2 2 3" xfId="915" xr:uid="{149D238D-E33E-43EF-9CF4-FC03C27AF9DA}"/>
    <cellStyle name="Entrada 2 3" xfId="367" xr:uid="{2EB96939-477A-424C-859F-43983CDFED74}"/>
    <cellStyle name="Entrada 2 4" xfId="914" xr:uid="{2EEAABBE-7484-47BA-BE81-B9DA6CE9C5B4}"/>
    <cellStyle name="Entrada 2_00_ANEXO V 2015 - VERSÃO INICIAL PLOA_2015" xfId="364" xr:uid="{46CDFB0E-F72A-4275-86BE-376427C9CBCA}"/>
    <cellStyle name="Entrada 3" xfId="368" xr:uid="{A912FB21-29A8-4C57-8A66-DBAD2AD4424B}"/>
    <cellStyle name="Entrada 3 2" xfId="369" xr:uid="{A06410B3-5503-4586-AF99-AB4A4506CBDF}"/>
    <cellStyle name="Entrada 3 3" xfId="916" xr:uid="{EB6AD6F1-7838-43CB-A9A0-2665C68D4303}"/>
    <cellStyle name="Entrada 4" xfId="370" xr:uid="{5DF0BF1D-0287-4E81-9D9B-81CF8E3E6256}"/>
    <cellStyle name="Entrada 4 2" xfId="371" xr:uid="{67552030-0711-4FEC-A844-0BA5B9783D16}"/>
    <cellStyle name="Entrada 4 3" xfId="917" xr:uid="{60A3DCA7-6F17-4E25-ABA8-75A875C1B45A}"/>
    <cellStyle name="Error" xfId="372" xr:uid="{031054FC-1F3A-431A-81E2-55EFCF513D59}"/>
    <cellStyle name="Error 2" xfId="918" xr:uid="{BCBC7B60-0DA5-4248-85BD-07614CEF196D}"/>
    <cellStyle name="Euro" xfId="373" xr:uid="{AE05BC60-957D-422D-9402-53F8C79981D5}"/>
    <cellStyle name="Euro 2" xfId="375" xr:uid="{DE73A826-F19F-4ADB-8762-94586262059E}"/>
    <cellStyle name="Euro 2 2" xfId="376" xr:uid="{2D060D76-5F11-465B-B3F9-361DAB2C37BF}"/>
    <cellStyle name="Euro 2 3" xfId="920" xr:uid="{E9CF35DE-F29B-43AC-B4BD-5BFD031F5395}"/>
    <cellStyle name="Euro 3" xfId="377" xr:uid="{E3142953-3AAF-4466-8C4B-0220A130AE21}"/>
    <cellStyle name="Euro 4" xfId="919" xr:uid="{CFFF17E1-1EED-4FAF-BD45-E123564A8FF7}"/>
    <cellStyle name="Euro_00_ANEXO V 2015 - VERSÃO INICIAL PLOA_2015" xfId="374" xr:uid="{36E80666-BB33-4D4E-843E-F68A35972D05}"/>
    <cellStyle name="Explanatory Text" xfId="378" xr:uid="{EF9EE98A-76BB-44A2-B48A-04BC661121D3}"/>
    <cellStyle name="Explanatory Text 2" xfId="379" xr:uid="{535A9721-889B-4B4F-8634-0D1804942028}"/>
    <cellStyle name="Explanatory Text 3" xfId="921" xr:uid="{4281D8B3-C9BB-4156-BA38-E62E5B2AE55F}"/>
    <cellStyle name="Fim" xfId="380" xr:uid="{C7191F6B-47AE-4936-8412-C80BB5532561}"/>
    <cellStyle name="Fim 2" xfId="381" xr:uid="{6627257C-04DD-4879-A19A-6B9DD12213AE}"/>
    <cellStyle name="Fim 3" xfId="922" xr:uid="{A3CA9371-B3D2-4FE4-B5E1-DB04A627C80F}"/>
    <cellStyle name="Fixed" xfId="382" xr:uid="{E22C58CA-D85A-467F-9623-AF30653EFC99}"/>
    <cellStyle name="Fixed 2" xfId="383" xr:uid="{AF224878-8FAC-4AE5-A330-79D511BC535D}"/>
    <cellStyle name="Fixed 3" xfId="923" xr:uid="{36442DF3-8985-447B-8B94-3C971585E222}"/>
    <cellStyle name="Fixo" xfId="384" xr:uid="{E30E9EA5-21EE-4027-A161-D48FBDB5FAEC}"/>
    <cellStyle name="Fixo 2" xfId="385" xr:uid="{2A7B7BF9-A74A-4A5D-A8A4-AC7F0DD7910A}"/>
    <cellStyle name="Fixo 3" xfId="924" xr:uid="{A66C21C9-2556-48F6-94F7-12C7BAAFC24A}"/>
    <cellStyle name="Fonte" xfId="386" xr:uid="{3D71769B-D490-4526-8FED-28F732BBD64D}"/>
    <cellStyle name="Fonte 2" xfId="387" xr:uid="{1747D824-A476-4002-9980-A27A1EAB0E28}"/>
    <cellStyle name="Fonte 3" xfId="925" xr:uid="{47C6E0A7-36EF-4D7C-B6E1-E63D1F8DA575}"/>
    <cellStyle name="Footnote" xfId="388" xr:uid="{85828A8D-D49D-43EB-83FD-E438824338F6}"/>
    <cellStyle name="Footnote 2" xfId="926" xr:uid="{D290B7D3-868B-4D5C-AE2D-C0A98D4A6CEE}"/>
    <cellStyle name="Good" xfId="389" xr:uid="{0B46FECD-72D0-4C47-89E0-E82F76C59598}"/>
    <cellStyle name="Good 2" xfId="390" xr:uid="{EE65CBC9-9D7B-464B-950E-A1FF41133714}"/>
    <cellStyle name="Good 2 2" xfId="391" xr:uid="{A61A6D9D-0B59-412A-8173-0DAB3BAF5011}"/>
    <cellStyle name="Good 2 3" xfId="928" xr:uid="{1D62CDFF-E2C6-424B-BCB8-B1D5574444BF}"/>
    <cellStyle name="Good 3" xfId="927" xr:uid="{A20603B5-2F23-4A53-B2D0-AE2327B10A5A}"/>
    <cellStyle name="Heading" xfId="392" xr:uid="{E2B8D53C-583C-4E9F-8992-2D84986D44E4}"/>
    <cellStyle name="Heading (user)" xfId="393" xr:uid="{26B00565-76EA-42C6-BA1F-4B0EED641D45}"/>
    <cellStyle name="Heading (user) 2" xfId="929" xr:uid="{42713C14-4A9F-416B-96B6-26E35A515017}"/>
    <cellStyle name="Heading 1" xfId="394" xr:uid="{D579C49B-B35C-4FC4-8ED7-972EFA443820}"/>
    <cellStyle name="Heading 1 2" xfId="930" xr:uid="{9A226386-252F-467A-9672-D5D1D887DB9D}"/>
    <cellStyle name="Heading 1 3" xfId="395" xr:uid="{88352314-6CCA-4F24-8DF6-04C320522D17}"/>
    <cellStyle name="Heading 1 3 2" xfId="396" xr:uid="{D027FDE7-4246-455F-8569-8BF24B91236A}"/>
    <cellStyle name="Heading 1 3 3" xfId="931" xr:uid="{8C6F0188-89D0-46EA-B976-E011AF7C4BD4}"/>
    <cellStyle name="Heading 2" xfId="397" xr:uid="{578C7739-CCF0-49F2-966B-B6C473DE6DE7}"/>
    <cellStyle name="Heading 2 2" xfId="932" xr:uid="{20FC6C5E-5046-49A2-9A44-2434E533C24B}"/>
    <cellStyle name="Heading 2 4" xfId="398" xr:uid="{6B691C3A-C23A-44B1-AA95-1D75C92A290F}"/>
    <cellStyle name="Heading 2 4 2" xfId="399" xr:uid="{B4AC778C-D2DD-4A4C-B417-65BE34AEACFF}"/>
    <cellStyle name="Heading 2 4 3" xfId="933" xr:uid="{B9BB188C-B121-4201-BE95-A3F0AC753715}"/>
    <cellStyle name="Heading 3" xfId="400" xr:uid="{9B265D79-7BF3-42CA-B0B3-3544143FFC6A}"/>
    <cellStyle name="Heading 3 2" xfId="401" xr:uid="{634B84BE-7835-4AC6-ACFE-1DA54D9B46AF}"/>
    <cellStyle name="Heading 3 3" xfId="934" xr:uid="{359B6CDE-5FEC-4598-96AB-4ECA485C55BB}"/>
    <cellStyle name="Heading 4" xfId="402" xr:uid="{9007A6AC-D580-468C-B7F7-7371AAFB6B0A}"/>
    <cellStyle name="Heading 4 2" xfId="403" xr:uid="{6B7DFA15-50FD-47E6-9389-BB643BCCACF6}"/>
    <cellStyle name="Heading 4 3" xfId="935" xr:uid="{50BA3D9C-6000-4637-9266-CB4008E7EC5F}"/>
    <cellStyle name="Heading1" xfId="404" xr:uid="{C752BB61-23FE-44CE-8EF4-A1DA4D4DB2D3}"/>
    <cellStyle name="Heading1 1" xfId="405" xr:uid="{43083F33-FD7E-41F9-B21F-5A57EB920D69}"/>
    <cellStyle name="Hyperlink" xfId="406" xr:uid="{628642E6-5902-406D-855D-74A599147358}"/>
    <cellStyle name="Hyperlink 2" xfId="936" xr:uid="{37C902E7-DED2-4691-B266-17398907D65E}"/>
    <cellStyle name="Incorreto 2" xfId="407" xr:uid="{A15AA92F-2682-4E69-B9A6-FE10B7E560FC}"/>
    <cellStyle name="Incorreto 2 2" xfId="409" xr:uid="{8B0050BA-E84E-4E81-8B1E-D54136B277DA}"/>
    <cellStyle name="Incorreto 2 2 2" xfId="410" xr:uid="{03660AA9-1E36-4142-B6DB-CB011876F70D}"/>
    <cellStyle name="Incorreto 2 2 3" xfId="938" xr:uid="{6D2CC9E5-0E55-4A88-B723-773EB5C85D80}"/>
    <cellStyle name="Incorreto 2 3" xfId="411" xr:uid="{0C641E54-62D6-45FB-A601-FD3E957933BA}"/>
    <cellStyle name="Incorreto 2 4" xfId="937" xr:uid="{80995C42-C254-41E5-B728-197B6533C4B7}"/>
    <cellStyle name="Incorreto 2_05_Impactos_Demais PLs_2013_Dados CNJ de jul-12" xfId="408" xr:uid="{97ECC264-3277-4A71-80A0-FB986326D642}"/>
    <cellStyle name="Incorreto 3" xfId="412" xr:uid="{6428F165-0F13-481D-A30E-0DA02C9B82E6}"/>
    <cellStyle name="Incorreto 3 2" xfId="413" xr:uid="{1F43B3CB-8EDA-4D41-9956-26E206844EDE}"/>
    <cellStyle name="Incorreto 3 3" xfId="939" xr:uid="{0848FCC6-9983-4A77-B7A4-D08681265825}"/>
    <cellStyle name="Incorreto 4" xfId="414" xr:uid="{F0273E86-B029-4F4A-925A-0F04FB9F7AD1}"/>
    <cellStyle name="Incorreto 4 2" xfId="415" xr:uid="{10886628-C030-4A50-B906-A6F54D22A180}"/>
    <cellStyle name="Incorreto 4 3" xfId="940" xr:uid="{701E0416-8CDA-4AFA-80B0-83C8E29ED454}"/>
    <cellStyle name="Indefinido" xfId="416" xr:uid="{7239C027-36E2-4401-A508-66422B48C0D9}"/>
    <cellStyle name="Indefinido 2" xfId="417" xr:uid="{BE8295CA-4489-4F98-AE3B-4F1F6BF7D796}"/>
    <cellStyle name="Indefinido 3" xfId="941" xr:uid="{5A9F487C-50F7-4232-840B-6BC4277CCA24}"/>
    <cellStyle name="Input" xfId="418" xr:uid="{B2A0AD71-644C-4B94-9840-8B6F93EC1A65}"/>
    <cellStyle name="Input 2" xfId="419" xr:uid="{B2557CDF-FEEB-44F6-A17E-707ABC446337}"/>
    <cellStyle name="Input 3" xfId="942" xr:uid="{CCD2CCD8-B28E-48A4-BF7E-8671D3232E09}"/>
    <cellStyle name="Jr_Normal" xfId="420" xr:uid="{874AE888-5953-4475-B3DA-72B109918F87}"/>
    <cellStyle name="Leg_It_1" xfId="421" xr:uid="{80018170-A2B4-406A-8CCE-C886EBDB9379}"/>
    <cellStyle name="Linea horizontal" xfId="422" xr:uid="{3015F760-486F-4B05-A8FA-BDEF740D2F57}"/>
    <cellStyle name="Linea horizontal 2" xfId="423" xr:uid="{2425603D-5B4C-4BA6-83EE-5676D0FE8D63}"/>
    <cellStyle name="Linea horizontal 3" xfId="943" xr:uid="{1176EF65-8CE5-4C1A-8A2B-66F1D9AA32CE}"/>
    <cellStyle name="Linked Cell" xfId="424" xr:uid="{D675A76F-4756-464B-86D4-E48B409298FB}"/>
    <cellStyle name="Linked Cell 2" xfId="425" xr:uid="{F05F50D8-7424-454D-A30F-4D8AE5E80B62}"/>
    <cellStyle name="Linked Cell 3" xfId="944" xr:uid="{BB3B7DB1-C649-4044-83A1-C857B8BC694E}"/>
    <cellStyle name="Millares_deuhist99" xfId="426" xr:uid="{C4D18B1D-D5DE-4E11-8582-8ACBC3CEC320}"/>
    <cellStyle name="Moeda 2" xfId="427" xr:uid="{076C80D8-3947-49D7-8265-AA9B3D2B6E6E}"/>
    <cellStyle name="Moeda 2 2" xfId="428" xr:uid="{7C19218C-50C3-43E8-B2DF-6225521BB544}"/>
    <cellStyle name="Moeda 2 3" xfId="945" xr:uid="{73942D0D-6CF4-49BA-A211-FC5343F28B3D}"/>
    <cellStyle name="Moeda0" xfId="429" xr:uid="{AC4E4D58-90FB-4E10-8007-FA47326FA9AF}"/>
    <cellStyle name="Moeda0 2" xfId="430" xr:uid="{B1C13435-A56C-42CD-9606-DC141BAB11B9}"/>
    <cellStyle name="Moeda0 3" xfId="946" xr:uid="{AB2F73AA-8294-4D99-B35B-9F22A8E3FA71}"/>
    <cellStyle name="Neutra 2" xfId="431" xr:uid="{484171E1-8ACE-4AB6-A1B5-3D4579046237}"/>
    <cellStyle name="Neutra 2 2" xfId="433" xr:uid="{0FEDF302-F6D1-4B2C-ABCA-EFED6654162F}"/>
    <cellStyle name="Neutra 2 2 2" xfId="434" xr:uid="{E0D84993-480B-46AC-BCD6-2819042EEB6F}"/>
    <cellStyle name="Neutra 2 2 3" xfId="948" xr:uid="{9377F8E4-8F28-4B9C-B455-47F68111D581}"/>
    <cellStyle name="Neutra 2 3" xfId="435" xr:uid="{F36B97D5-A60C-426F-A8C0-9AAE20A2062F}"/>
    <cellStyle name="Neutra 2 4" xfId="947" xr:uid="{CB2E1C86-326D-44E1-8199-4B7B5D0FCF90}"/>
    <cellStyle name="Neutra 2_05_Impactos_Demais PLs_2013_Dados CNJ de jul-12" xfId="432" xr:uid="{E3C46809-BBCA-434B-B956-B0DB69BDC81D}"/>
    <cellStyle name="Neutra 3" xfId="436" xr:uid="{05071446-1291-4885-BF11-107479C0AFC8}"/>
    <cellStyle name="Neutra 3 2" xfId="437" xr:uid="{A23A96BC-ABA3-4377-97B0-A88C2B9AF3D4}"/>
    <cellStyle name="Neutra 3 3" xfId="949" xr:uid="{4BC063CD-ED0A-487D-B0CF-02576AE52C47}"/>
    <cellStyle name="Neutra 4" xfId="438" xr:uid="{C736614A-4ECC-48CB-BE0A-FCC032907AA2}"/>
    <cellStyle name="Neutra 4 2" xfId="439" xr:uid="{FDD994CE-A030-4C9B-886A-CC85678C5734}"/>
    <cellStyle name="Neutra 4 3" xfId="950" xr:uid="{8963215C-7F21-45D8-8F79-97C9C4BF6B9C}"/>
    <cellStyle name="Neutral" xfId="440" xr:uid="{ACC4685E-342A-4FA4-AB49-57F988EE772A}"/>
    <cellStyle name="Neutral 2" xfId="951" xr:uid="{04A78A72-EE31-4B3D-A489-852CC8E61413}"/>
    <cellStyle name="Neutral 5" xfId="441" xr:uid="{8E763451-8766-4597-9AD0-3963D9548241}"/>
    <cellStyle name="Neutral 5 2" xfId="442" xr:uid="{3528D40D-78C7-449F-9D02-EFC600CED02E}"/>
    <cellStyle name="Neutral 5 3" xfId="952" xr:uid="{202D7C7D-E731-4E9D-966F-198EE634AA88}"/>
    <cellStyle name="Normal" xfId="0" builtinId="0"/>
    <cellStyle name="Normal 10" xfId="443" xr:uid="{CA36F092-3155-4D2A-B64D-589D29168810}"/>
    <cellStyle name="Normal 10 2" xfId="444" xr:uid="{53F4C700-DF45-484E-8124-D4F33BFC5872}"/>
    <cellStyle name="Normal 10 3" xfId="953" xr:uid="{4031F7B0-E426-422B-B053-96A96398D097}"/>
    <cellStyle name="Normal 11" xfId="445" xr:uid="{4A87328B-FA98-471D-89B4-D4CB58C06243}"/>
    <cellStyle name="Normal 11 2" xfId="446" xr:uid="{D537E0A9-E660-4613-A28A-1A16599BF4E9}"/>
    <cellStyle name="Normal 11 3" xfId="954" xr:uid="{8F08B413-E7C9-4869-8B3B-AE926E3EDB91}"/>
    <cellStyle name="Normal 12" xfId="447" xr:uid="{7A59E421-0CFE-407B-B204-24EB002B76C2}"/>
    <cellStyle name="Normal 12 2" xfId="448" xr:uid="{7479D142-2EEA-46CB-BFC6-8F3A4D50DDCE}"/>
    <cellStyle name="Normal 12 3" xfId="955" xr:uid="{82F21F28-5961-4303-8FAD-2965612EE098}"/>
    <cellStyle name="Normal 13" xfId="449" xr:uid="{B708B8DF-9E6D-4419-A731-D840F0177A8F}"/>
    <cellStyle name="Normal 13 2" xfId="450" xr:uid="{8913C3BE-A9D1-4EFF-9DD4-2D5E4665C7C0}"/>
    <cellStyle name="Normal 13 3" xfId="956" xr:uid="{9D7730FD-9178-44C3-9678-0D094AD147F0}"/>
    <cellStyle name="Normal 14" xfId="451" xr:uid="{2BE8D377-78F7-4A36-8634-D00129E6E372}"/>
    <cellStyle name="Normal 14 2" xfId="452" xr:uid="{37C408D3-384A-4C16-AC3C-588DC765A621}"/>
    <cellStyle name="Normal 14 3" xfId="957" xr:uid="{DFD05A14-FDCC-4277-A4CC-EEE4C0E02648}"/>
    <cellStyle name="Normal 15" xfId="453" xr:uid="{700D0A78-0B8A-4C51-BB35-6BC7746BB1AB}"/>
    <cellStyle name="Normal 15 2" xfId="454" xr:uid="{94C34DB0-C730-4F12-A77C-B080698F4C51}"/>
    <cellStyle name="Normal 16" xfId="455" xr:uid="{C274F7BE-3B0A-4BBC-B905-FD581A976D12}"/>
    <cellStyle name="Normal 16 2" xfId="456" xr:uid="{E710151E-B289-4AA4-A08C-2B644E715904}"/>
    <cellStyle name="Normal 17" xfId="457" xr:uid="{7E332A89-AE97-4FFE-8D46-426CF8C1DC55}"/>
    <cellStyle name="Normal 18" xfId="4" xr:uid="{274EB909-EF2F-4BF4-BBA4-7E8B984CAFCA}"/>
    <cellStyle name="Normal 19" xfId="751" xr:uid="{05C6D86F-62B5-4686-8EEA-74089F962893}"/>
    <cellStyle name="Normal 2" xfId="1" xr:uid="{6509B933-9B4F-4793-A2A3-90DDFE827642}"/>
    <cellStyle name="Normal 2 10" xfId="460" xr:uid="{6D1C5F1C-4E2D-4CDD-B6DC-E62A9CC57304}"/>
    <cellStyle name="Normal 2 11" xfId="458" xr:uid="{F157AC6A-89F8-4B4D-8903-12F5FFA67FCF}"/>
    <cellStyle name="Normal 2 12" xfId="958" xr:uid="{A516E168-CE65-4652-B143-B1316EA51C30}"/>
    <cellStyle name="Normal 2 2" xfId="461" xr:uid="{F0F4DF12-D203-4ED7-8641-3B3D61237E90}"/>
    <cellStyle name="Normal 2 2 2" xfId="462" xr:uid="{CD180E81-117B-4364-A609-BEB51BEF1188}"/>
    <cellStyle name="Normal 2 2 3" xfId="959" xr:uid="{DA80266B-F8FC-48CD-B71C-C373A9C17E38}"/>
    <cellStyle name="Normal 2 3" xfId="463" xr:uid="{85368B81-E476-4B7F-95F1-98E00446BA78}"/>
    <cellStyle name="Normal 2 3 2" xfId="465" xr:uid="{AA226BCA-AD6E-45B0-BF18-A9437BD93C09}"/>
    <cellStyle name="Normal 2 3 2 2" xfId="466" xr:uid="{AA879DF0-EACF-4E31-A0F9-7ED4074D537E}"/>
    <cellStyle name="Normal 2 3 2 3" xfId="961" xr:uid="{1BD74C0B-8BAE-49C3-86B5-2D08132070E2}"/>
    <cellStyle name="Normal 2 3 3" xfId="467" xr:uid="{5A51CB41-5184-42A4-81B1-AB4B01E97913}"/>
    <cellStyle name="Normal 2 3 4" xfId="960" xr:uid="{8404A852-8D9A-4BA9-8C37-DF9A10B972A6}"/>
    <cellStyle name="Normal 2 3_00_Decisão Anexo V 2015_MEMORIAL_Oficial SOF" xfId="464" xr:uid="{A7EC6A83-25B0-4F2A-B231-65C8025F8430}"/>
    <cellStyle name="Normal 2 4" xfId="468" xr:uid="{631335EE-6D48-4FF3-BA23-FEBB10C4F84C}"/>
    <cellStyle name="Normal 2 4 2" xfId="469" xr:uid="{C63B2D4A-50F1-4B2C-BF3A-6F06D3E11821}"/>
    <cellStyle name="Normal 2 4 3" xfId="962" xr:uid="{84B777C9-938D-4B4A-9983-9F0DB4E0D8D9}"/>
    <cellStyle name="Normal 2 5" xfId="470" xr:uid="{54581F84-BD31-4A64-8397-EDD1D0FDB8BD}"/>
    <cellStyle name="Normal 2 5 2" xfId="471" xr:uid="{3AB42002-7B19-40E4-820A-3563AA0106B2}"/>
    <cellStyle name="Normal 2 5 3" xfId="963" xr:uid="{8076FD0D-7A20-4DF8-8498-19E26B4EA455}"/>
    <cellStyle name="Normal 2 6" xfId="472" xr:uid="{9673EFA1-134A-46CD-845C-39CCA378E672}"/>
    <cellStyle name="Normal 2 6 2" xfId="473" xr:uid="{D05CE306-2EA3-446B-8952-64F52842D084}"/>
    <cellStyle name="Normal 2 6 3" xfId="964" xr:uid="{34EE6674-16A8-4312-A42D-F51319EF41D8}"/>
    <cellStyle name="Normal 2 7" xfId="474" xr:uid="{5B8CB8B5-2822-4431-A12D-F61946511082}"/>
    <cellStyle name="Normal 2 7 2" xfId="475" xr:uid="{3363B897-E7AF-4DF5-8B43-F4F7AB2FE88F}"/>
    <cellStyle name="Normal 2 7 3" xfId="965" xr:uid="{BA799C78-3F16-4584-8920-522B3FE89336}"/>
    <cellStyle name="Normal 2 8" xfId="476" xr:uid="{94432DDF-001F-43BA-BD24-AB7320539A3A}"/>
    <cellStyle name="Normal 2 9" xfId="477" xr:uid="{D45E8E59-4AF7-486A-97A2-6F2B200191DA}"/>
    <cellStyle name="Normal 2_00_Decisão Anexo V 2015_MEMORIAL_Oficial SOF" xfId="459" xr:uid="{832887EA-8B14-4DD7-A74B-DBEFB8384952}"/>
    <cellStyle name="Normal 20" xfId="478" xr:uid="{E95E3DFE-2A20-4FBE-95B6-03CFBCD43C4E}"/>
    <cellStyle name="Normal 20 2" xfId="479" xr:uid="{6F670E08-CD20-4E9C-96F8-D5E05C948E45}"/>
    <cellStyle name="Normal 3" xfId="480" xr:uid="{8B6A39D0-F7DB-4455-B297-041A50B0422C}"/>
    <cellStyle name="Normal 3 2" xfId="482" xr:uid="{D1486A39-EAC8-4A6E-B913-EFA1E822BA26}"/>
    <cellStyle name="Normal 3 2 2" xfId="483" xr:uid="{735EBF4D-286F-433B-82A8-99F382EC13CE}"/>
    <cellStyle name="Normal 3 2 3" xfId="967" xr:uid="{669970E3-C11C-4312-98DF-E1F54FAC79ED}"/>
    <cellStyle name="Normal 3 3" xfId="484" xr:uid="{3ACC02BF-8479-4483-9214-771DDEF2549F}"/>
    <cellStyle name="Normal 3 4" xfId="966" xr:uid="{591451EF-2C99-4832-84A2-A12AB5BFF7CE}"/>
    <cellStyle name="Normal 3_05_Impactos_Demais PLs_2013_Dados CNJ de jul-12" xfId="481" xr:uid="{28EC55E6-56ED-4B44-9015-268F9CB58B6E}"/>
    <cellStyle name="Normal 4" xfId="485" xr:uid="{93A90092-E4A6-4E87-9809-5538B34FB893}"/>
    <cellStyle name="Normal 4 2" xfId="486" xr:uid="{30A63DE0-BF7F-4A48-8564-942A26B4C8BE}"/>
    <cellStyle name="Normal 4 3" xfId="968" xr:uid="{3635A61D-F94D-41B4-A7B4-8AAF190A6CFC}"/>
    <cellStyle name="Normal 5" xfId="487" xr:uid="{227A2A98-0B9C-4B8F-8BBC-367FCCF05E7F}"/>
    <cellStyle name="Normal 5 2" xfId="488" xr:uid="{172C9197-7628-4C5C-8C83-A73EA093CCAA}"/>
    <cellStyle name="Normal 5 3" xfId="969" xr:uid="{0D65F1DF-4200-49F9-9B55-1D0714927EF4}"/>
    <cellStyle name="Normal 6" xfId="489" xr:uid="{55F3BFAA-930E-4F01-B261-842BA326E041}"/>
    <cellStyle name="Normal 6 2" xfId="490" xr:uid="{3B958A8F-7D59-457C-BB76-8A7BF21F36AF}"/>
    <cellStyle name="Normal 6 3" xfId="970" xr:uid="{DF0C3DF7-4D3E-412F-854D-54FC88E2FD88}"/>
    <cellStyle name="Normal 7" xfId="491" xr:uid="{3F64CA10-27AA-45AC-90FD-1BFDE8F730BC}"/>
    <cellStyle name="Normal 7 2" xfId="492" xr:uid="{52C5C4E1-B830-4346-8F6C-F5EAD095DB11}"/>
    <cellStyle name="Normal 7 3" xfId="971" xr:uid="{744CD2C8-579B-43B6-88E8-53A88E0F9432}"/>
    <cellStyle name="Normal 8" xfId="493" xr:uid="{313AA4B9-CD7A-447C-9843-329D3C2E11B1}"/>
    <cellStyle name="Normal 8 2" xfId="494" xr:uid="{ABEF812B-1547-48F0-ABE2-4FB06E4FD621}"/>
    <cellStyle name="Normal 8 3" xfId="972" xr:uid="{C9E640D6-81DC-4652-B9F9-EB7C2EE139E9}"/>
    <cellStyle name="Normal 9" xfId="495" xr:uid="{EB006569-4C19-4E53-92B7-C2D6BD97F2DB}"/>
    <cellStyle name="Normal 9 2" xfId="496" xr:uid="{0EA6C2B5-B2FD-4543-AEE3-D4D50EDE70BE}"/>
    <cellStyle name="Normal 9 3" xfId="973" xr:uid="{F6A047A1-8A1E-414C-A99C-F3850F14BC69}"/>
    <cellStyle name="Nota 2" xfId="497" xr:uid="{AD0017B3-7E4A-47F5-BA5F-598351718FA7}"/>
    <cellStyle name="Nota 2 2" xfId="499" xr:uid="{7DD00818-D564-4037-BC56-EA295F888FFE}"/>
    <cellStyle name="Nota 2 2 2" xfId="500" xr:uid="{4DF88633-D00F-487E-BC78-CD19AF418A4E}"/>
    <cellStyle name="Nota 2 2 3" xfId="975" xr:uid="{C6CA3432-07DA-4DD0-B840-7770CBDFFDA6}"/>
    <cellStyle name="Nota 2 3" xfId="501" xr:uid="{89F77B13-3DE8-43F7-8A52-4C8A80860E41}"/>
    <cellStyle name="Nota 2 4" xfId="974" xr:uid="{F3A8ED27-F53B-4FBD-9F2D-5654F067FB8A}"/>
    <cellStyle name="Nota 2_00_Decisão Anexo V 2015_MEMORIAL_Oficial SOF" xfId="498" xr:uid="{9DE4EB52-AF70-4B19-9133-D2870050A1F6}"/>
    <cellStyle name="Nota 3" xfId="502" xr:uid="{834EEA08-C696-4946-B442-4A1CD99705B0}"/>
    <cellStyle name="Nota 3 2" xfId="503" xr:uid="{1076F977-2C80-492E-94A9-D61727EF6B6C}"/>
    <cellStyle name="Nota 3 3" xfId="976" xr:uid="{ABD9A310-4F45-48F6-BCE0-59EB2A9E1E21}"/>
    <cellStyle name="Nota 4" xfId="504" xr:uid="{D3E62312-18BB-47BC-B29C-590263932524}"/>
    <cellStyle name="Nota 4 2" xfId="505" xr:uid="{0E0242FB-538C-4998-B129-1A2694E7AD82}"/>
    <cellStyle name="Nota 4 3" xfId="977" xr:uid="{483801B5-88EC-4E52-A0FD-3E6CB0F0EFF5}"/>
    <cellStyle name="Note" xfId="506" xr:uid="{DF72FC46-4769-4A58-80DA-8262936B9BDA}"/>
    <cellStyle name="Note 2" xfId="978" xr:uid="{F28A06DF-1401-46BD-B828-4439C2A63BDB}"/>
    <cellStyle name="Note 6" xfId="507" xr:uid="{AF2CD285-2725-40AF-8C24-A6EDCC1B8545}"/>
    <cellStyle name="Note 6 2" xfId="508" xr:uid="{B56CA9DE-80B5-40D8-B21E-0089DDC33E53}"/>
    <cellStyle name="Note 6 3" xfId="979" xr:uid="{5A03B5DF-7D57-4C1C-961E-1118E7D79884}"/>
    <cellStyle name="Output" xfId="509" xr:uid="{FA3E941F-5597-459F-B8CD-99231B8E0F77}"/>
    <cellStyle name="Output 2" xfId="510" xr:uid="{1AD2F7B5-8B9A-49FB-9EAF-7D44593D9AAD}"/>
    <cellStyle name="Output 3" xfId="980" xr:uid="{036424C2-53B0-4C87-BA09-D2E38DB18B0A}"/>
    <cellStyle name="Percent_Agenda" xfId="511" xr:uid="{F90DEF40-79A5-4326-BD02-1AED364E79E7}"/>
    <cellStyle name="Percentual" xfId="512" xr:uid="{3BC71922-4A8D-492E-B4BE-9ECC2597DFD5}"/>
    <cellStyle name="Percentual 2" xfId="513" xr:uid="{9472D801-F54A-42A1-914C-4CB44595F532}"/>
    <cellStyle name="Percentual 3" xfId="981" xr:uid="{5E3FBCF3-7DCE-4316-B561-FBE197D8B8C8}"/>
    <cellStyle name="Ponto" xfId="514" xr:uid="{C5D15DF1-9837-4196-99AB-74502F0AB112}"/>
    <cellStyle name="Ponto 2" xfId="515" xr:uid="{4A172550-F215-4691-9171-7700C7729761}"/>
    <cellStyle name="Ponto 3" xfId="982" xr:uid="{3F6C8FD9-7679-4E7C-9851-FD2A1353A3EB}"/>
    <cellStyle name="Porcentagem" xfId="3" builtinId="5"/>
    <cellStyle name="Porcentagem 10" xfId="516" xr:uid="{482E2518-8535-4132-9BF6-005728E23454}"/>
    <cellStyle name="Porcentagem 10 2" xfId="517" xr:uid="{9A888E65-2931-4254-8E8F-9D5DA8D766DA}"/>
    <cellStyle name="Porcentagem 10 3" xfId="983" xr:uid="{DB15E2D6-4B20-4C96-B472-1CA003D12D04}"/>
    <cellStyle name="Porcentagem 2" xfId="518" xr:uid="{09563148-9F24-437A-AF21-A8995DBDADA2}"/>
    <cellStyle name="Porcentagem 2 2" xfId="519" xr:uid="{26688D60-DF54-4218-8174-D0A171176F85}"/>
    <cellStyle name="Porcentagem 2 2 2" xfId="520" xr:uid="{54CE1FC4-DAC4-4D97-979C-04159E778D20}"/>
    <cellStyle name="Porcentagem 2 2 3" xfId="985" xr:uid="{3575041A-45EB-4785-8A4D-2D6527BBA873}"/>
    <cellStyle name="Porcentagem 2 3" xfId="521" xr:uid="{8C49D24E-6ABB-43F2-BCE8-8A1C170F4C20}"/>
    <cellStyle name="Porcentagem 2 3 2" xfId="522" xr:uid="{91C1CC4B-23D2-448F-B31D-65E1BB753A67}"/>
    <cellStyle name="Porcentagem 2 3 3" xfId="986" xr:uid="{84403733-910D-469A-A564-2AA50D676FBF}"/>
    <cellStyle name="Porcentagem 2 4" xfId="523" xr:uid="{A7A32F11-F1AC-4CA2-9FC1-473D47356ED8}"/>
    <cellStyle name="Porcentagem 2 5" xfId="984" xr:uid="{B3941EEC-F911-4319-938D-3AA301F4541F}"/>
    <cellStyle name="Porcentagem 2_FCDF 2014_2ª Versão" xfId="524" xr:uid="{BAF8B113-B692-4DA4-B71F-904120FC5EA5}"/>
    <cellStyle name="Porcentagem 3" xfId="525" xr:uid="{B25F5DB2-619B-4D07-9D1A-21DF8297A646}"/>
    <cellStyle name="Porcentagem 3 2" xfId="526" xr:uid="{23026C4E-F522-476E-B6DD-0D9F41428E84}"/>
    <cellStyle name="Porcentagem 3 3" xfId="987" xr:uid="{A07369E0-F560-4854-8FAE-A694A8158AB9}"/>
    <cellStyle name="Porcentagem 4" xfId="527" xr:uid="{9A663D10-490C-4E4A-9846-19AD0ABC4C9A}"/>
    <cellStyle name="Porcentagem 4 2" xfId="528" xr:uid="{969D9A2B-6A55-41BE-9795-31259F2108F0}"/>
    <cellStyle name="Porcentagem 4 3" xfId="988" xr:uid="{0867F198-0D04-4B60-92F2-FA4C80803AF5}"/>
    <cellStyle name="Porcentagem 5" xfId="529" xr:uid="{20BEEE22-3366-4C2F-94F8-1FFFD7A6A5DF}"/>
    <cellStyle name="Porcentagem 5 2" xfId="530" xr:uid="{C4E9AFEE-C130-4524-9310-C308C99D184D}"/>
    <cellStyle name="Porcentagem 5 3" xfId="989" xr:uid="{DCE67D5A-9E4B-489A-A96A-7870EFE2B01A}"/>
    <cellStyle name="Porcentagem 6" xfId="531" xr:uid="{192CF2E4-AAC3-4B1F-95F5-9BEA3C2BEEDA}"/>
    <cellStyle name="Porcentagem 6 2" xfId="532" xr:uid="{45308C17-523B-45AE-AA62-6BCD85440D96}"/>
    <cellStyle name="Porcentagem 6 3" xfId="990" xr:uid="{E1E8FF93-CFD3-4121-B1EB-2D835FC2DFFF}"/>
    <cellStyle name="Porcentagem 7" xfId="533" xr:uid="{88E27EDA-C3AB-46B3-958D-BC1725DED186}"/>
    <cellStyle name="Porcentagem 7 2" xfId="534" xr:uid="{EFCF65F1-A4AA-45E6-AFA9-B25E75900077}"/>
    <cellStyle name="Porcentagem 7 3" xfId="991" xr:uid="{E9B21E1E-12B3-432E-8DE2-EE66E25C75E7}"/>
    <cellStyle name="Porcentagem 8" xfId="535" xr:uid="{C495122A-3882-4E07-A40F-CA071ECCADDE}"/>
    <cellStyle name="Porcentagem 8 2" xfId="536" xr:uid="{504CF628-816E-44F3-9CA2-3CB408BDBE6E}"/>
    <cellStyle name="Porcentagem 8 3" xfId="992" xr:uid="{591FE403-796B-4DD2-9B69-A253545C66D0}"/>
    <cellStyle name="Porcentagem 9" xfId="537" xr:uid="{997B3055-B19F-4EC4-AADF-9562041CF159}"/>
    <cellStyle name="Porcentagem 9 2" xfId="538" xr:uid="{01DBA80C-1ABB-4BD1-AAB7-54D407A8A951}"/>
    <cellStyle name="Porcentagem 9 3" xfId="993" xr:uid="{D9E49DEB-B9DD-44A9-8DB9-D347E0703B3F}"/>
    <cellStyle name="Result" xfId="539" xr:uid="{B804CAD7-BCA8-4B23-8D69-66EBE2B252A8}"/>
    <cellStyle name="Result (user)" xfId="540" xr:uid="{A764A40E-8C21-46E6-A698-2C896FD1DABB}"/>
    <cellStyle name="Result 1" xfId="541" xr:uid="{E823F631-42EB-434C-AA65-6D04452E2307}"/>
    <cellStyle name="Result2" xfId="542" xr:uid="{B547B2EA-8D72-41DA-AB70-2D226A1D783B}"/>
    <cellStyle name="Result2 1" xfId="543" xr:uid="{8187F35C-3243-4287-A65C-232CCD81695F}"/>
    <cellStyle name="rodape" xfId="544" xr:uid="{996C0025-CF0B-4FD9-AEBA-BF06540FD2A8}"/>
    <cellStyle name="rodape 2" xfId="545" xr:uid="{104BE46A-808D-4CCD-B211-16C17FEA79B5}"/>
    <cellStyle name="rodape 3" xfId="994" xr:uid="{77059E1A-8447-4DB6-8941-FCA45031D62C}"/>
    <cellStyle name="Saída 2" xfId="546" xr:uid="{EA0692AE-2B25-4DAE-A25D-DB8D0480DCB1}"/>
    <cellStyle name="Saída 2 2" xfId="548" xr:uid="{DFED58F5-E7BF-4A3F-9403-BAF45C27978D}"/>
    <cellStyle name="Saída 2 2 2" xfId="549" xr:uid="{C139F1D5-B5B5-4A1C-99CB-C78EB4877DAD}"/>
    <cellStyle name="Saída 2 2 3" xfId="996" xr:uid="{015BD88E-9868-4422-B376-23ACFC659B5E}"/>
    <cellStyle name="Saída 2 3" xfId="550" xr:uid="{BE04808D-20CD-41BF-984A-118B0FF54D9F}"/>
    <cellStyle name="Saída 2 4" xfId="995" xr:uid="{33DAB861-A34F-4381-BC6E-DD25DA138142}"/>
    <cellStyle name="Saída 2_05_Impactos_Demais PLs_2013_Dados CNJ de jul-12" xfId="547" xr:uid="{2F431A34-E5BB-4FB6-9DBF-CBAC66EA7B5D}"/>
    <cellStyle name="Saída 3" xfId="551" xr:uid="{4DB3C03B-2BBA-422F-9955-47BE6AECDFA8}"/>
    <cellStyle name="Saída 3 2" xfId="552" xr:uid="{B7DEE909-0969-49B0-97B4-4DE7F15D73DE}"/>
    <cellStyle name="Saída 3 3" xfId="997" xr:uid="{BCEF4C6A-0C70-4D9A-AB20-B39F4F81DDC9}"/>
    <cellStyle name="Saída 4" xfId="553" xr:uid="{A402B08D-4744-4AB1-8AFE-4122C92C876C}"/>
    <cellStyle name="Saída 4 2" xfId="554" xr:uid="{AEF89DAC-33A3-4FC0-8CF6-ADE9715FF16F}"/>
    <cellStyle name="Saída 4 3" xfId="998" xr:uid="{3E64B324-B1F4-4249-9E6B-9C9AF7DE45EE}"/>
    <cellStyle name="Sep. milhar [0]" xfId="555" xr:uid="{3661571D-CB62-49B8-80B0-331FC9F64892}"/>
    <cellStyle name="Sep. milhar [0] 2" xfId="556" xr:uid="{128B1FE6-DB9F-4076-B9C9-EF5BC1A0A903}"/>
    <cellStyle name="Sep. milhar [0] 3" xfId="999" xr:uid="{16D0C4AA-187D-4424-8B9E-4A023AF6EE32}"/>
    <cellStyle name="Sep. milhar [2]" xfId="557" xr:uid="{2F9DB293-70CB-4470-9662-AFF3E3E11635}"/>
    <cellStyle name="Sep. milhar [2] 2" xfId="558" xr:uid="{F8C35A65-C695-4EA8-BB26-F12362BA4060}"/>
    <cellStyle name="Sep. milhar [2] 3" xfId="1000" xr:uid="{FB3900C1-F1BA-4330-BB24-C1BF815975EA}"/>
    <cellStyle name="Separador de m" xfId="559" xr:uid="{F90164DC-3BD9-4E97-90DF-1DBCC54738EF}"/>
    <cellStyle name="Separador de m 2" xfId="560" xr:uid="{70C5A5CB-3D4C-4F88-97E4-6DF469EFA8F4}"/>
    <cellStyle name="Separador de m 3" xfId="1001" xr:uid="{19325CAB-B8A5-4BDE-A556-58187DD6078E}"/>
    <cellStyle name="Separador de milhares 10" xfId="561" xr:uid="{04288A33-3FE7-40C6-AA64-1A41FFC4E246}"/>
    <cellStyle name="Separador de milhares 10 2" xfId="562" xr:uid="{BDB1D427-DE9E-4E2A-8A60-336491848284}"/>
    <cellStyle name="Separador de milhares 10 3" xfId="1002" xr:uid="{44AAEA87-12CA-44EC-A174-A545A86FDC0E}"/>
    <cellStyle name="Separador de milhares 2" xfId="563" xr:uid="{B2317BC5-8E8F-40E5-8BDD-CCC3C3D0CB22}"/>
    <cellStyle name="Separador de milhares 2 2" xfId="565" xr:uid="{0E861F36-25F2-4076-85E0-3CA298D891D0}"/>
    <cellStyle name="Separador de milhares 2 2 2" xfId="567" xr:uid="{5E582331-88CC-4A79-BC62-1E624513C5C8}"/>
    <cellStyle name="Separador de milhares 2 2 3" xfId="568" xr:uid="{9B1E02E1-2DF2-429B-B72B-A15E2309EC98}"/>
    <cellStyle name="Separador de milhares 2 2 3 2" xfId="569" xr:uid="{F89ED97A-D5BF-45FD-9ABA-D83777AC88AA}"/>
    <cellStyle name="Separador de milhares 2 2 3 3" xfId="1005" xr:uid="{6F6E61A4-75F5-4D47-8D91-E59EC6352BE2}"/>
    <cellStyle name="Separador de milhares 2 2 4" xfId="1004" xr:uid="{873D915F-6706-4134-A377-617A64A052F3}"/>
    <cellStyle name="Separador de milhares 2 2 6" xfId="570" xr:uid="{CF2A8CF4-11A2-4461-9336-47C016C031F4}"/>
    <cellStyle name="Separador de milhares 2 2 6 2" xfId="571" xr:uid="{A5B296B5-94C3-45D6-B42F-0E609D583435}"/>
    <cellStyle name="Separador de milhares 2 2 6 3" xfId="1006" xr:uid="{E1E020AA-ED0F-4351-B78F-5D1DD6800DD0}"/>
    <cellStyle name="Separador de milhares 2 2_00_Decisão Anexo V 2015_MEMORIAL_Oficial SOF" xfId="566" xr:uid="{675FC532-25EF-42EB-9B02-5C25FE816D21}"/>
    <cellStyle name="Separador de milhares 2 3" xfId="572" xr:uid="{1BC2BF12-F7B7-4E28-AD7C-0F98052462B2}"/>
    <cellStyle name="Separador de milhares 2 3 2" xfId="574" xr:uid="{1F70ED9C-6A3E-4C45-8065-0AA47D7DA84D}"/>
    <cellStyle name="Separador de milhares 2 3 2 2" xfId="576" xr:uid="{D87602B5-6660-4E42-B707-6703A5B193DC}"/>
    <cellStyle name="Separador de milhares 2 3 2 2 2" xfId="578" xr:uid="{3252D8E0-E623-4DDC-9DF2-346233FF7631}"/>
    <cellStyle name="Separador de milhares 2 3 2 2 2 2" xfId="579" xr:uid="{012358D8-6840-4DA3-B8D3-3A825879D138}"/>
    <cellStyle name="Separador de milhares 2 3 2 2 2 3" xfId="1010" xr:uid="{A638E62C-C4FE-479B-84C3-53D3CCCBFDAA}"/>
    <cellStyle name="Separador de milhares 2 3 2 2 3" xfId="580" xr:uid="{9940663D-C2B3-40D0-960C-8A29A07272B2}"/>
    <cellStyle name="Separador de milhares 2 3 2 2 4" xfId="1009" xr:uid="{D3785C0F-59D9-44D9-B7E8-793AEF14FA83}"/>
    <cellStyle name="Separador de milhares 2 3 2 2_00_Decisão Anexo V 2015_MEMORIAL_Oficial SOF" xfId="577" xr:uid="{DAB7C7D8-AF9C-4C5C-8E46-22CCA87A9082}"/>
    <cellStyle name="Separador de milhares 2 3 2 3" xfId="581" xr:uid="{F2BF8001-6DC9-42CD-BFF6-4FDEB77964AA}"/>
    <cellStyle name="Separador de milhares 2 3 2 4" xfId="1008" xr:uid="{B62395C1-A154-41FB-9DE5-BCFE0AA4A5FC}"/>
    <cellStyle name="Separador de milhares 2 3 2_00_Decisão Anexo V 2015_MEMORIAL_Oficial SOF" xfId="575" xr:uid="{89CE70B5-2476-4B1A-A47F-18B96B4BA2C4}"/>
    <cellStyle name="Separador de milhares 2 3 3" xfId="582" xr:uid="{73195D22-BC6F-4857-A6A5-03BDA17C266D}"/>
    <cellStyle name="Separador de milhares 2 3 3 2" xfId="583" xr:uid="{A5736517-1595-46EC-BC46-969E573DDC44}"/>
    <cellStyle name="Separador de milhares 2 3 3 3" xfId="1011" xr:uid="{A8481530-A90A-4A1D-A890-8DCE317D1EB8}"/>
    <cellStyle name="Separador de milhares 2 3 4" xfId="584" xr:uid="{2A7661E1-0F50-4646-B039-7D643A91886B}"/>
    <cellStyle name="Separador de milhares 2 3 5" xfId="1007" xr:uid="{03805721-8564-42F7-BB4E-DC561CC56204}"/>
    <cellStyle name="Separador de milhares 2 3_00_Decisão Anexo V 2015_MEMORIAL_Oficial SOF" xfId="573" xr:uid="{ABD8E401-7004-48D2-835F-299D2AA07090}"/>
    <cellStyle name="Separador de milhares 2 4" xfId="585" xr:uid="{B39017FB-64F3-45E1-B2C8-528B7D951433}"/>
    <cellStyle name="Separador de milhares 2 4 2" xfId="586" xr:uid="{724AFAFA-60B1-4334-AC1C-7B08E227B859}"/>
    <cellStyle name="Separador de milhares 2 4 3" xfId="1012" xr:uid="{CE9BE5DB-7FFD-416D-9C6D-9ADC236EE0E6}"/>
    <cellStyle name="Separador de milhares 2 5" xfId="587" xr:uid="{7A7226F4-406C-42AE-929B-02F25E984D5D}"/>
    <cellStyle name="Separador de milhares 2 5 2" xfId="589" xr:uid="{2BD1BEC3-4DDD-4DC8-AF91-58776C5FB2F9}"/>
    <cellStyle name="Separador de milhares 2 5 2 2" xfId="590" xr:uid="{767121D7-9716-4D7D-BAF5-448F7DD28EDB}"/>
    <cellStyle name="Separador de milhares 2 5 2 3" xfId="1014" xr:uid="{C98F88F7-000F-4B0A-B40E-E9185CA33F78}"/>
    <cellStyle name="Separador de milhares 2 5 3" xfId="591" xr:uid="{1F7D580D-B467-4EFE-95A3-7C014B17B759}"/>
    <cellStyle name="Separador de milhares 2 5 4" xfId="1013" xr:uid="{EC0B2198-7845-48A0-BB4C-18AE1A17277B}"/>
    <cellStyle name="Separador de milhares 2 5_00_Decisão Anexo V 2015_MEMORIAL_Oficial SOF" xfId="588" xr:uid="{A8709D5E-7DCA-4C27-ABE6-7E6D1ADDEEAE}"/>
    <cellStyle name="Separador de milhares 2 6" xfId="592" xr:uid="{43EFDCF2-DB4E-40F0-A534-4D4D9F69017C}"/>
    <cellStyle name="Separador de milhares 2 7" xfId="1003" xr:uid="{33F1E903-1A1F-4F7D-90B3-DE922A3C540C}"/>
    <cellStyle name="Separador de milhares 2_00_Decisão Anexo V 2015_MEMORIAL_Oficial SOF" xfId="564" xr:uid="{67400B52-70D1-452A-91C9-21AA58AE552D}"/>
    <cellStyle name="Separador de milhares 3" xfId="593" xr:uid="{4DD2181A-0D8F-4B0C-B4DC-6EDEC56D66E8}"/>
    <cellStyle name="Separador de milhares 3 2" xfId="595" xr:uid="{5CEDDA81-44FA-46CE-A86E-136DC5965A4A}"/>
    <cellStyle name="Separador de milhares 3 2 2" xfId="596" xr:uid="{E0C4A350-B7DB-44F8-A6C8-9A29C8843305}"/>
    <cellStyle name="Separador de milhares 3 2 3" xfId="1016" xr:uid="{9C823B84-9BD4-4BB0-9AB3-7C38FE3A0BBC}"/>
    <cellStyle name="Separador de milhares 3 3" xfId="597" xr:uid="{F1D610EE-9ABD-4671-9060-6AD8FD06B7C0}"/>
    <cellStyle name="Separador de milhares 3 3 2" xfId="598" xr:uid="{C84C83DD-261E-4343-8D3F-7166846E3F69}"/>
    <cellStyle name="Separador de milhares 3 3 3" xfId="1017" xr:uid="{9F718F3B-D2E6-4BC2-AA23-0E086DA3E5E2}"/>
    <cellStyle name="Separador de milhares 3 4" xfId="599" xr:uid="{917D5572-8274-4053-8713-EDE9015B7913}"/>
    <cellStyle name="Separador de milhares 3 5" xfId="1015" xr:uid="{65E187D6-34BC-41D0-9EB5-5D550624A517}"/>
    <cellStyle name="Separador de milhares 3_00_Decisão Anexo V 2015_MEMORIAL_Oficial SOF" xfId="594" xr:uid="{96343C6C-2324-41F0-B19C-7B58E1D0231F}"/>
    <cellStyle name="Separador de milhares 4" xfId="600" xr:uid="{D07AF2C2-EFA2-4269-A26B-E66DC5AF38EF}"/>
    <cellStyle name="Separador de milhares 4 2" xfId="601" xr:uid="{E2B6470B-0A2D-4E28-B5B3-99CC5328311B}"/>
    <cellStyle name="Separador de milhares 4 3" xfId="1018" xr:uid="{3551DF90-743D-4ACA-A55F-43984FA9B650}"/>
    <cellStyle name="Separador de milhares 5" xfId="602" xr:uid="{9585793E-F500-4BC4-8C5F-E1C3EF20E3FA}"/>
    <cellStyle name="Separador de milhares 5 2" xfId="603" xr:uid="{7E0EFD77-8067-4D8A-96B6-C112DC5426AF}"/>
    <cellStyle name="Separador de milhares 5 3" xfId="1019" xr:uid="{F4B5A04D-E10D-461A-AF03-DD96D81EBA30}"/>
    <cellStyle name="Separador de milhares 6" xfId="604" xr:uid="{87B0DC60-0A38-4460-BF4F-4EAB53F7A897}"/>
    <cellStyle name="Separador de milhares 6 2" xfId="605" xr:uid="{3ACE8350-3334-41D5-85B1-6DCDC1AC2C05}"/>
    <cellStyle name="Separador de milhares 6 3" xfId="1020" xr:uid="{785B60F3-E4F7-45BD-AB18-8717E3E2A386}"/>
    <cellStyle name="Separador de milhares 7" xfId="606" xr:uid="{C3C92371-E41E-4951-B2A7-505A3BB71703}"/>
    <cellStyle name="Separador de milhares 7 2" xfId="607" xr:uid="{68A6ADDE-3563-4C6A-B504-BAFB2F12CA76}"/>
    <cellStyle name="Separador de milhares 7 3" xfId="1021" xr:uid="{159FE5C5-EB27-4C6B-887B-BF855C37E06E}"/>
    <cellStyle name="Separador de milhares 8" xfId="608" xr:uid="{AF2A35AB-2C62-4211-AA9B-189F80DFC39B}"/>
    <cellStyle name="Separador de milhares 8 2" xfId="609" xr:uid="{60BA8B0C-54AF-4856-9571-FB9A90E65603}"/>
    <cellStyle name="Separador de milhares 8 3" xfId="1022" xr:uid="{1A2B8820-04AC-46EC-9F09-7567A8C71776}"/>
    <cellStyle name="Separador de milhares 9" xfId="610" xr:uid="{0663F1F0-76F6-4EB1-A751-3E7FC9C2ABEB}"/>
    <cellStyle name="Separador de milhares 9 2" xfId="611" xr:uid="{6CFFB73B-89D2-4B36-BE2F-992D0BB22BC9}"/>
    <cellStyle name="Separador de milhares 9 3" xfId="1023" xr:uid="{53F00D95-8E95-4D53-8972-AB91694C8073}"/>
    <cellStyle name="Status" xfId="612" xr:uid="{A01BC5B9-2412-410F-A14A-784B574A4156}"/>
    <cellStyle name="Status 2" xfId="1024" xr:uid="{E8E3202A-73D1-4E0B-B598-0ED6765E2CFE}"/>
    <cellStyle name="TableStyleLight1" xfId="673" xr:uid="{B1F50011-FC62-46A1-9F39-00FFE6A7C458}"/>
    <cellStyle name="TableStyleLight1 2" xfId="675" xr:uid="{04DEF6E5-1FBF-44F1-993A-E0E6F0DEC77A}"/>
    <cellStyle name="TableStyleLight1 2 2" xfId="676" xr:uid="{3B2913E9-2AD7-420F-B691-5A79CAF60268}"/>
    <cellStyle name="TableStyleLight1 2 3" xfId="1026" xr:uid="{E2E3141C-5FD8-41DF-9CE0-49CDD824C9A9}"/>
    <cellStyle name="TableStyleLight1 3" xfId="677" xr:uid="{36370962-F0DF-4D8F-ABB1-C900D57F6B31}"/>
    <cellStyle name="TableStyleLight1 3 2" xfId="678" xr:uid="{48DF4D90-AFDB-4F3E-B6C7-19F9215AAB81}"/>
    <cellStyle name="TableStyleLight1 3 3" xfId="1027" xr:uid="{D9CC7C8E-15AC-4F93-AEB9-C48240681AD4}"/>
    <cellStyle name="TableStyleLight1 4" xfId="679" xr:uid="{87D262F2-BAA3-4530-9700-920B1C3DA118}"/>
    <cellStyle name="TableStyleLight1 5" xfId="680" xr:uid="{FDBFA3C4-E676-4CA7-8539-7D287858B9F0}"/>
    <cellStyle name="TableStyleLight1 5 2" xfId="681" xr:uid="{02DD3D96-3739-45A5-8DFC-75C3A687E183}"/>
    <cellStyle name="TableStyleLight1 5 3" xfId="1028" xr:uid="{FDBB2016-8098-4895-ABAE-4E3DB5297AA3}"/>
    <cellStyle name="TableStyleLight1 6" xfId="1025" xr:uid="{BC8DD66A-12E3-40C8-9BE2-F08B8BF1B543}"/>
    <cellStyle name="TableStyleLight1_00_Decisão Anexo V 2015_MEMORIAL_Oficial SOF" xfId="674" xr:uid="{D336A965-C15E-4576-B38B-6FBD56A947BD}"/>
    <cellStyle name="Text" xfId="682" xr:uid="{C94F6E5E-15D9-4F87-9D3F-5D5125325F73}"/>
    <cellStyle name="Text 2" xfId="1029" xr:uid="{2184BFCE-0446-4E8E-90BE-CC62B3F5F765}"/>
    <cellStyle name="Texto de Aviso 2" xfId="683" xr:uid="{BC197C42-ACFF-48A8-8591-1A334C9620A1}"/>
    <cellStyle name="Texto de Aviso 2 2" xfId="685" xr:uid="{868643BD-AD44-4405-AAC8-27047824FC15}"/>
    <cellStyle name="Texto de Aviso 2 2 2" xfId="686" xr:uid="{4BAEF09A-1C45-4060-911E-9FB4476860D8}"/>
    <cellStyle name="Texto de Aviso 2 2 3" xfId="1031" xr:uid="{8BDB7F6E-944D-4F22-BC4A-554E90C231F9}"/>
    <cellStyle name="Texto de Aviso 2 3" xfId="687" xr:uid="{4496EC14-0F15-4129-AA2D-4055D34986E4}"/>
    <cellStyle name="Texto de Aviso 2 4" xfId="1030" xr:uid="{DD945572-C77A-48AF-BBE9-36AC5ED9D538}"/>
    <cellStyle name="Texto de Aviso 2_05_Impactos_Demais PLs_2013_Dados CNJ de jul-12" xfId="684" xr:uid="{9D768BBA-36AC-4CC5-B227-8F247E237E17}"/>
    <cellStyle name="Texto de Aviso 3" xfId="688" xr:uid="{AD6198C8-5B01-49A5-896F-89FF97D6F89D}"/>
    <cellStyle name="Texto de Aviso 3 2" xfId="689" xr:uid="{B8591BAD-2CAA-4CCD-B8E3-6F23740AF074}"/>
    <cellStyle name="Texto de Aviso 3 3" xfId="1032" xr:uid="{4759B7CB-A278-4BE5-AA88-F0F387B2DEDC}"/>
    <cellStyle name="Texto de Aviso 4" xfId="690" xr:uid="{194DED1B-B85D-41C8-9ECA-FAFEEF98D716}"/>
    <cellStyle name="Texto de Aviso 4 2" xfId="691" xr:uid="{7EBE0760-9952-4423-8EC2-8F9E09847730}"/>
    <cellStyle name="Texto de Aviso 4 3" xfId="1033" xr:uid="{B08B2D87-E4F8-4D90-AF14-0C446492BBAA}"/>
    <cellStyle name="Texto Explicativo 2" xfId="692" xr:uid="{642E61F8-BCC6-4905-9E97-9435FBFC088F}"/>
    <cellStyle name="Texto Explicativo 2 2" xfId="694" xr:uid="{EBAE65AA-9C05-42DE-BA18-EC8EA7568674}"/>
    <cellStyle name="Texto Explicativo 2 2 2" xfId="695" xr:uid="{CD83B132-9AE4-4684-B725-B3B4EC35F802}"/>
    <cellStyle name="Texto Explicativo 2 2 3" xfId="1035" xr:uid="{0A587DA3-047D-48C2-B11A-E1D49F713650}"/>
    <cellStyle name="Texto Explicativo 2 3" xfId="696" xr:uid="{68E0630B-BA0B-465C-9E78-FC4805FC0A69}"/>
    <cellStyle name="Texto Explicativo 2 4" xfId="1034" xr:uid="{A6EAF555-30A3-4FF3-BE52-82E24880B91F}"/>
    <cellStyle name="Texto Explicativo 2_05_Impactos_Demais PLs_2013_Dados CNJ de jul-12" xfId="693" xr:uid="{428B98D7-0CC1-4EBE-9713-7B943FBBF341}"/>
    <cellStyle name="Texto Explicativo 3" xfId="697" xr:uid="{8DE8B191-D82C-495D-B376-76FF22643B9A}"/>
    <cellStyle name="Texto Explicativo 3 2" xfId="698" xr:uid="{7C9B4C0A-AF5C-4B4F-8FC0-4D4340EB020E}"/>
    <cellStyle name="Texto Explicativo 3 3" xfId="1036" xr:uid="{F1E13A81-9C2A-47B0-A102-39E1893EEA2B}"/>
    <cellStyle name="Texto Explicativo 4" xfId="699" xr:uid="{6A6E47B5-249D-4E6F-93BD-71BDD7C213AE}"/>
    <cellStyle name="Texto Explicativo 4 2" xfId="700" xr:uid="{73730E0D-E06C-4E20-988C-4FD9E6DFA4C4}"/>
    <cellStyle name="Texto Explicativo 4 3" xfId="1037" xr:uid="{5C875914-0B27-47C6-86CA-C30EA4F507F7}"/>
    <cellStyle name="Texto, derecha" xfId="701" xr:uid="{B0ABEC4B-7E00-4D0C-9059-C67456BA1BA5}"/>
    <cellStyle name="Texto, derecha 2" xfId="702" xr:uid="{1C9EC2C3-37C1-4721-8598-96A7A0E000AE}"/>
    <cellStyle name="Texto, derecha 3" xfId="1038" xr:uid="{B652227B-D301-4A3E-B812-7BEC77E3CAB7}"/>
    <cellStyle name="Texto, izquierda" xfId="703" xr:uid="{299B5F31-184C-41D3-AF6D-85F760EF2717}"/>
    <cellStyle name="Texto, izquierda 2" xfId="704" xr:uid="{4D113BFE-D595-4BAE-9316-87B0F7B4BBC1}"/>
    <cellStyle name="Texto, izquierda 3" xfId="1039" xr:uid="{B9575972-589B-4DE9-967C-7B1DC0F96C41}"/>
    <cellStyle name="Title" xfId="705" xr:uid="{B3B45A52-CEAC-4149-9767-564C66024FC4}"/>
    <cellStyle name="Title 2" xfId="706" xr:uid="{5C80EAB8-BB38-4841-94FA-9D44707DE4DA}"/>
    <cellStyle name="Title 3" xfId="1040" xr:uid="{9AF35740-DCD8-401B-B67B-AFDF2AF3A2C3}"/>
    <cellStyle name="Titulo" xfId="707" xr:uid="{45CE60B7-3320-48F3-A542-5A4E6D624EB6}"/>
    <cellStyle name="Título 1 1" xfId="613" xr:uid="{0954C75D-3276-4507-A9CF-2C715CA989B4}"/>
    <cellStyle name="Título 1 1 2" xfId="614" xr:uid="{020D9528-665D-4A03-BF13-C03FDC286E16}"/>
    <cellStyle name="Título 1 1 3" xfId="1042" xr:uid="{6C20060B-EC91-4D08-808F-EE0509CC9F27}"/>
    <cellStyle name="Título 1 2" xfId="615" xr:uid="{213CBD02-E825-4576-82CF-7F3D75238742}"/>
    <cellStyle name="Título 1 2 2" xfId="617" xr:uid="{0BF55A32-0DA7-4A50-B870-0E64CBAC47E8}"/>
    <cellStyle name="Título 1 2 2 2" xfId="618" xr:uid="{433ACEEF-4718-4AAE-B252-FDAA30E11BEF}"/>
    <cellStyle name="Título 1 2 2 3" xfId="1044" xr:uid="{C0CB70D1-9E42-4DDF-BEEB-57D94A756811}"/>
    <cellStyle name="Título 1 2 3" xfId="619" xr:uid="{5329D827-237F-4A3E-A799-2D33FDC787EB}"/>
    <cellStyle name="Título 1 2 4" xfId="1043" xr:uid="{74CA1C52-1296-480D-8C57-6868A59B278E}"/>
    <cellStyle name="Título 1 2_05_Impactos_Demais PLs_2013_Dados CNJ de jul-12" xfId="616" xr:uid="{8777A8A8-FA2D-41A8-B865-E77C83E6605E}"/>
    <cellStyle name="Título 1 3" xfId="620" xr:uid="{BE7DCBCF-AA98-4754-AAEB-6E9DDE2C4569}"/>
    <cellStyle name="Título 1 3 2" xfId="621" xr:uid="{B7F1F8F0-9D80-48E1-9373-A4968556EC98}"/>
    <cellStyle name="Título 1 3 3" xfId="1045" xr:uid="{73F99A69-C94C-4B27-8CE6-3C591047669F}"/>
    <cellStyle name="Título 1 4" xfId="622" xr:uid="{307E2D76-D787-4064-A229-9EF439618CF3}"/>
    <cellStyle name="Título 1 4 2" xfId="623" xr:uid="{422CAA05-47EA-4806-92F3-A3563A747C17}"/>
    <cellStyle name="Título 1 4 3" xfId="1046" xr:uid="{1C01CF91-AAAE-4042-AB6D-E4E5B01A6E30}"/>
    <cellStyle name="Titulo 10" xfId="1041" xr:uid="{46DC06D1-7684-404D-8051-1E330EA0BFEE}"/>
    <cellStyle name="Título 10" xfId="624" xr:uid="{07C2D777-BCC1-468B-8122-7A108B48A065}"/>
    <cellStyle name="Título 10 2" xfId="625" xr:uid="{6B1316C6-394E-4E96-8651-1A2AA601481F}"/>
    <cellStyle name="Título 10 3" xfId="1047" xr:uid="{00954CCE-FB81-4343-AAAD-94D3E84CDBC8}"/>
    <cellStyle name="Titulo 11" xfId="1087" xr:uid="{32C6FADD-C8FC-4F2D-8888-823AD68860AD}"/>
    <cellStyle name="Título 11" xfId="626" xr:uid="{CE6A10C3-0934-4BDC-9579-BB43EF14892C}"/>
    <cellStyle name="Título 11 2" xfId="627" xr:uid="{E2F07EAB-21C1-44B4-A50F-FE7800614F62}"/>
    <cellStyle name="Título 11 3" xfId="1048" xr:uid="{1612EC17-B36B-4982-B7B9-E33A2A815EA0}"/>
    <cellStyle name="Titulo 2" xfId="709" xr:uid="{FD5E3110-70FE-49D8-BB32-24764D287187}"/>
    <cellStyle name="Título 2 2" xfId="628" xr:uid="{1399A38B-6D23-4D38-A3E2-2FDED44B155E}"/>
    <cellStyle name="Título 2 2 2" xfId="630" xr:uid="{793233BF-CB96-4F71-B56A-A6CE0D2A13E1}"/>
    <cellStyle name="Título 2 2 2 2" xfId="631" xr:uid="{2947CDAF-2E66-4DA4-B37B-2DB3319A837B}"/>
    <cellStyle name="Título 2 2 2 3" xfId="1050" xr:uid="{C94A9BCC-5628-4306-B898-E29BFD31B3CC}"/>
    <cellStyle name="Título 2 2 3" xfId="632" xr:uid="{52B086EF-B962-4E1E-ADCA-F05B930FEFCD}"/>
    <cellStyle name="Título 2 2 4" xfId="1049" xr:uid="{F024F616-D51C-49D0-8436-F4C0267E6829}"/>
    <cellStyle name="Título 2 2_05_Impactos_Demais PLs_2013_Dados CNJ de jul-12" xfId="629" xr:uid="{6B13E94B-15AC-4843-A105-9A9E5252EB6B}"/>
    <cellStyle name="Título 2 3" xfId="633" xr:uid="{F548DCB6-48DC-4947-A412-3DD94E3A6FD5}"/>
    <cellStyle name="Título 2 3 2" xfId="634" xr:uid="{59F54AF9-7B7E-4D70-B8CD-B52F6F5C92C9}"/>
    <cellStyle name="Título 2 3 3" xfId="1051" xr:uid="{FF8BFA28-0A1B-4D1C-943B-02114FB0298F}"/>
    <cellStyle name="Título 2 4" xfId="635" xr:uid="{4291E11E-94B0-41AB-BCC5-939933C11A9C}"/>
    <cellStyle name="Título 2 4 2" xfId="636" xr:uid="{2560340E-E957-4CD5-9A9F-80A0E4E06B9A}"/>
    <cellStyle name="Título 2 4 3" xfId="1052" xr:uid="{6C380C17-7196-4A4D-BCC2-141C2515715A}"/>
    <cellStyle name="Titulo 3" xfId="710" xr:uid="{614489D2-8A5E-4F73-B45C-0B9FD35E4467}"/>
    <cellStyle name="Título 3 2" xfId="637" xr:uid="{8BA0BF1C-09C7-4842-8B08-B47831F09EDF}"/>
    <cellStyle name="Título 3 2 2" xfId="639" xr:uid="{8D1431F4-BE5F-465D-B422-4CBFD0F12547}"/>
    <cellStyle name="Título 3 2 2 2" xfId="640" xr:uid="{00C9AC88-5FE2-47A4-8E96-418FB7F07698}"/>
    <cellStyle name="Título 3 2 2 3" xfId="1054" xr:uid="{0433518D-060D-4C82-9E29-3F83F7F62E43}"/>
    <cellStyle name="Título 3 2 3" xfId="641" xr:uid="{9A7C9A08-B426-420D-86E5-A80F68236A21}"/>
    <cellStyle name="Título 3 2 4" xfId="1053" xr:uid="{4093721D-E5F9-408B-B8A1-C7B8720B1EF9}"/>
    <cellStyle name="Título 3 2_05_Impactos_Demais PLs_2013_Dados CNJ de jul-12" xfId="638" xr:uid="{B350E248-B9F0-4435-AB7B-F2625FEA12D0}"/>
    <cellStyle name="Título 3 3" xfId="642" xr:uid="{FE2CC15F-1D60-4B1E-891A-F5B86FB6000B}"/>
    <cellStyle name="Título 3 3 2" xfId="643" xr:uid="{1813A7E5-B971-4360-AFEE-AC5C264E9C4B}"/>
    <cellStyle name="Título 3 3 3" xfId="1055" xr:uid="{2BE76845-B603-4846-BD55-EDD622F16E66}"/>
    <cellStyle name="Título 3 4" xfId="644" xr:uid="{2732A5F1-363D-4A50-8A45-0178457E11E9}"/>
    <cellStyle name="Título 3 4 2" xfId="645" xr:uid="{F44810AA-211B-4296-BEB9-CB92ED4DDE58}"/>
    <cellStyle name="Título 3 4 3" xfId="1056" xr:uid="{3EF9C84C-96E1-4F25-84EB-A581706E13EF}"/>
    <cellStyle name="Titulo 4" xfId="711" xr:uid="{5D2B9BDC-71B0-4A6F-A08C-AF9DF03C522E}"/>
    <cellStyle name="Título 4 2" xfId="646" xr:uid="{416F9E8D-0634-404F-B35B-1D455F0379A7}"/>
    <cellStyle name="Título 4 2 2" xfId="648" xr:uid="{D6C6F4A5-EAC6-4BF6-A213-FEADD1C823E6}"/>
    <cellStyle name="Título 4 2 2 2" xfId="649" xr:uid="{9DC917FD-D29D-463E-8D2B-6A39E8AADB8B}"/>
    <cellStyle name="Título 4 2 2 3" xfId="1058" xr:uid="{B6057E59-414F-47FF-9C64-AC6C50AECFBE}"/>
    <cellStyle name="Título 4 2 3" xfId="650" xr:uid="{42732D59-7723-4C13-9A7B-5C992E15C2F3}"/>
    <cellStyle name="Título 4 2 4" xfId="1057" xr:uid="{9FFB4E02-1FF5-4444-BB6C-3E7ABD4BBEF2}"/>
    <cellStyle name="Título 4 2_05_Impactos_Demais PLs_2013_Dados CNJ de jul-12" xfId="647" xr:uid="{DC117730-0435-474F-AE16-644D421E94E2}"/>
    <cellStyle name="Título 4 3" xfId="651" xr:uid="{703A4B0B-4CD9-4E9D-839F-27828BEAFC19}"/>
    <cellStyle name="Título 4 3 2" xfId="652" xr:uid="{83C559D0-C6F3-46F3-9466-3593466D7C0A}"/>
    <cellStyle name="Título 4 3 3" xfId="1059" xr:uid="{86DE368B-67F3-4981-B8EA-D293F05E6C4D}"/>
    <cellStyle name="Título 4 4" xfId="653" xr:uid="{A1F4E5DA-37CC-48D0-A338-F039194862C4}"/>
    <cellStyle name="Título 4 4 2" xfId="654" xr:uid="{2FD3D650-26D5-4539-99AC-14EF86DA9463}"/>
    <cellStyle name="Título 4 4 3" xfId="1060" xr:uid="{7878488B-AB61-4CCB-8F9A-3C66D7662AB8}"/>
    <cellStyle name="Titulo 5" xfId="712" xr:uid="{E06B0BE4-3B96-4216-9845-1DD73033FE3B}"/>
    <cellStyle name="Título 5" xfId="655" xr:uid="{3A986105-57CB-4F44-982C-57942869B319}"/>
    <cellStyle name="Título 5 2" xfId="657" xr:uid="{5E069DAD-DE9A-4238-91B0-437FA0163946}"/>
    <cellStyle name="Título 5 2 2" xfId="658" xr:uid="{CF6E8AF0-6B2D-44EC-A6D4-61D3634CC719}"/>
    <cellStyle name="Título 5 2 3" xfId="1062" xr:uid="{544B9EDC-737B-4D09-83C2-B3CDC317EE50}"/>
    <cellStyle name="Título 5 3" xfId="659" xr:uid="{20D7692B-E2C3-4B4E-BEA3-283C2BEC5303}"/>
    <cellStyle name="Título 5 3 2" xfId="660" xr:uid="{506ECBDC-6BC7-418C-9304-BF239B849393}"/>
    <cellStyle name="Título 5 3 3" xfId="1063" xr:uid="{047547C7-1DE9-4539-8248-250885B50DF6}"/>
    <cellStyle name="Título 5 4" xfId="661" xr:uid="{A4B00695-45A6-4A08-9BBF-403E6D91ABAD}"/>
    <cellStyle name="Título 5 5" xfId="1061" xr:uid="{9AAE00CB-71A0-4F66-BD42-988B6032A1F1}"/>
    <cellStyle name="Título 5_05_Impactos_Demais PLs_2013_Dados CNJ de jul-12" xfId="656" xr:uid="{183E0072-5064-4910-A270-8F3800715252}"/>
    <cellStyle name="Titulo 6" xfId="713" xr:uid="{8CA07DD8-7506-42E9-80DC-8D858F244AB4}"/>
    <cellStyle name="Título 6" xfId="662" xr:uid="{2D4AB685-699A-4637-B411-6E67CDC59FCF}"/>
    <cellStyle name="Título 6 2" xfId="663" xr:uid="{49987441-2426-435E-B06B-95A72035C2CD}"/>
    <cellStyle name="Título 6 2 2" xfId="664" xr:uid="{87945A4C-7877-41D2-8D9B-BA4403B7A44E}"/>
    <cellStyle name="Título 6 2 3" xfId="1065" xr:uid="{9C1A792C-7F11-40C0-87B4-5BAC77598BFC}"/>
    <cellStyle name="Título 6 3" xfId="665" xr:uid="{394D41D1-59A0-4E95-B56B-029FF1933FD8}"/>
    <cellStyle name="Título 6 4" xfId="1064" xr:uid="{88EE340A-7BFC-40B5-8B82-C7FCCF1763B5}"/>
    <cellStyle name="Título 6_34" xfId="666" xr:uid="{328D55E8-17A0-458B-BBCA-D2383442D90A}"/>
    <cellStyle name="Titulo 7" xfId="714" xr:uid="{5B98914F-05E1-4CE9-9480-CF8DFCF7CB9C}"/>
    <cellStyle name="Título 7" xfId="667" xr:uid="{5E680074-5398-4F5A-8B81-12F64D463FE7}"/>
    <cellStyle name="Título 7 2" xfId="668" xr:uid="{AA061CC4-2C4A-4AA6-BA68-31C689B8D736}"/>
    <cellStyle name="Título 7 3" xfId="1066" xr:uid="{66731EAE-74DE-4365-92B9-E47FBFEC42E9}"/>
    <cellStyle name="Titulo 8" xfId="715" xr:uid="{DB498F4F-1E80-4C85-B001-9E4C5B8FF97F}"/>
    <cellStyle name="Título 8" xfId="669" xr:uid="{61234048-5C29-46B1-867D-DCE822FA45E3}"/>
    <cellStyle name="Título 8 2" xfId="670" xr:uid="{4141BEF6-948C-4F12-B263-C1600274871B}"/>
    <cellStyle name="Título 8 3" xfId="1067" xr:uid="{29CF361C-C6DF-48A9-98CF-3E18DF73431D}"/>
    <cellStyle name="Titulo 9" xfId="716" xr:uid="{3829AB12-B963-4008-9380-2B30E3C82714}"/>
    <cellStyle name="Título 9" xfId="671" xr:uid="{B67057F9-96B9-4958-B006-AF809946D0BE}"/>
    <cellStyle name="Título 9 2" xfId="672" xr:uid="{BF2FE17B-9D9E-484E-B78C-6B56797488F7}"/>
    <cellStyle name="Título 9 3" xfId="1068" xr:uid="{8659B83F-2E6C-4FC2-9D7F-1A1845568C13}"/>
    <cellStyle name="Titulo_00_Equalização ASMED_SOF" xfId="708" xr:uid="{012B2072-6C5A-4F00-96C4-083E441AFE95}"/>
    <cellStyle name="Titulo1" xfId="717" xr:uid="{D0DC239D-1FFF-49C3-B93D-055A8534999E}"/>
    <cellStyle name="Titulo1 2" xfId="718" xr:uid="{656C7921-591B-4362-9C70-27F3FE02BA01}"/>
    <cellStyle name="Titulo1 3" xfId="1069" xr:uid="{11FA6EFB-92A5-43F1-8B7F-D7E79C38AD24}"/>
    <cellStyle name="Titulo2" xfId="719" xr:uid="{16118BB2-F70F-4F83-BB26-9E4CFAF0FC52}"/>
    <cellStyle name="Titulo2 2" xfId="720" xr:uid="{B98A5B83-29B1-419D-A536-8552A2B02422}"/>
    <cellStyle name="Titulo2 3" xfId="1070" xr:uid="{D952642E-EC50-4636-BBB1-368AA1C44CFD}"/>
    <cellStyle name="Total 2" xfId="721" xr:uid="{C7DC1260-98E6-4DB6-86B1-09D62C8B0A31}"/>
    <cellStyle name="Total 2 2" xfId="723" xr:uid="{DA15A24A-C3B7-4682-B1A2-AF39E73478A1}"/>
    <cellStyle name="Total 2 2 2" xfId="724" xr:uid="{B38793DC-BCC1-4706-B5F2-63BA32081606}"/>
    <cellStyle name="Total 2 2 3" xfId="1072" xr:uid="{7512559C-A29D-4728-9373-8975B675270E}"/>
    <cellStyle name="Total 2 3" xfId="725" xr:uid="{4F35C1DB-70BC-469B-A098-4FA30B0C9DD2}"/>
    <cellStyle name="Total 2 4" xfId="1071" xr:uid="{B63A3876-3DF6-4D41-B8C0-45F080B3DCA1}"/>
    <cellStyle name="Total 2_05_Impactos_Demais PLs_2013_Dados CNJ de jul-12" xfId="722" xr:uid="{E8A7625A-4052-4C39-9952-D24245784939}"/>
    <cellStyle name="Total 3" xfId="726" xr:uid="{7C3B65F8-8BB9-49D2-80BE-6AED52FCD7B5}"/>
    <cellStyle name="Total 3 2" xfId="727" xr:uid="{424DD9B2-9365-483F-9D48-0B53AF7CBC08}"/>
    <cellStyle name="Total 3 3" xfId="1073" xr:uid="{10E9D4A8-86FB-4F15-A066-BFD69F147BDB}"/>
    <cellStyle name="Total 4" xfId="728" xr:uid="{5C2D80B1-FA40-4F6D-B43B-BD8F1A59B986}"/>
    <cellStyle name="Total 4 2" xfId="729" xr:uid="{2075DEE2-8AE8-453C-BE1E-A517939B5DC0}"/>
    <cellStyle name="Total 4 3" xfId="1074" xr:uid="{EFCDA773-103C-47AE-B747-99C24C79EB96}"/>
    <cellStyle name="V¡rgula" xfId="730" xr:uid="{66AC26A6-2CE8-4F15-A5F3-A8DB8F111B73}"/>
    <cellStyle name="V¡rgula 2" xfId="731" xr:uid="{9C076FC7-EF72-4010-AA6B-7A52AEA2A4F5}"/>
    <cellStyle name="V¡rgula 3" xfId="1075" xr:uid="{C77764B4-A153-4653-8BA1-681F258D701E}"/>
    <cellStyle name="V¡rgula0" xfId="732" xr:uid="{AC3BFFC3-5CA5-4FC1-9B2D-44330A466942}"/>
    <cellStyle name="V¡rgula0 2" xfId="733" xr:uid="{BF5011AF-00EB-49EC-A307-A6486EC3FB78}"/>
    <cellStyle name="V¡rgula0 3" xfId="1076" xr:uid="{CD4E5B08-B9DA-4F3E-80A0-1EF7D1E47DDC}"/>
    <cellStyle name="Vírgul - Estilo1" xfId="734" xr:uid="{3F9B88CF-EC71-4FDF-A9E0-45EBF4BE8A2F}"/>
    <cellStyle name="Vírgul - Estilo1 2" xfId="735" xr:uid="{9A93E21C-EBC9-493A-8395-B58B39D92BA0}"/>
    <cellStyle name="Vírgul - Estilo1 3" xfId="1077" xr:uid="{8BE9B792-5B39-4560-A732-7D11889A7975}"/>
    <cellStyle name="Vírgula" xfId="2" builtinId="3"/>
    <cellStyle name="Vírgula 2" xfId="736" xr:uid="{1BA29695-13F5-43C2-A514-E8BFB6F8765C}"/>
    <cellStyle name="Vírgula 2 2" xfId="737" xr:uid="{41D22A53-FCF9-4E09-A8B5-D30BF17FD182}"/>
    <cellStyle name="Vírgula 2 2 2" xfId="738" xr:uid="{DCFDA9A4-C977-417F-8172-AA590A151669}"/>
    <cellStyle name="Vírgula 2 2 3" xfId="1079" xr:uid="{421761B4-5BD4-4F9B-9A05-DDACCEF05518}"/>
    <cellStyle name="Vírgula 2 3" xfId="739" xr:uid="{5C288F54-05E2-4021-8264-3978EF868A82}"/>
    <cellStyle name="Vírgula 2 4" xfId="1078" xr:uid="{26890932-4ECD-4E27-8F4A-B799554720B4}"/>
    <cellStyle name="Vírgula 3" xfId="740" xr:uid="{B6F3E702-3143-46BF-AE8D-766005789BA4}"/>
    <cellStyle name="Vírgula 3 2" xfId="741" xr:uid="{47C823C4-96B9-4FDD-A6C0-988259E1615F}"/>
    <cellStyle name="Vírgula 3 3" xfId="1080" xr:uid="{B7555755-67B0-402A-9C3A-88E2A5860E43}"/>
    <cellStyle name="Vírgula 4" xfId="742" xr:uid="{EF2D5B30-DDD5-4E18-828D-DCBAFF9594A2}"/>
    <cellStyle name="Vírgula 4 2" xfId="743" xr:uid="{6AB75F10-E7C1-4712-88CF-4C2CE17A061E}"/>
    <cellStyle name="Vírgula 4 3" xfId="1081" xr:uid="{D47C2EE4-AFEE-4114-BF8C-11FE66953BA5}"/>
    <cellStyle name="Vírgula 5" xfId="744" xr:uid="{40CD4F5B-FE4D-4D99-BB50-3A4A4B8008AE}"/>
    <cellStyle name="Vírgula 5 2" xfId="745" xr:uid="{2D69148D-BD45-445B-BAE9-9C9397632EE7}"/>
    <cellStyle name="Vírgula 5 3" xfId="1082" xr:uid="{62F94A40-BF04-48FD-B370-C2878AC821E4}"/>
    <cellStyle name="Vírgula0" xfId="746" xr:uid="{94E352E8-2AB4-4AA5-ADFC-B7111B782D2A}"/>
    <cellStyle name="Vírgula0 2" xfId="747" xr:uid="{DEFF5265-800E-46DF-8D9F-D6C8599A68A9}"/>
    <cellStyle name="Vírgula0 3" xfId="1083" xr:uid="{4DD74E37-5A2D-4DB2-8E42-F33E8086DC7C}"/>
    <cellStyle name="Warning" xfId="748" xr:uid="{D53CB8C7-194D-4397-BA80-5032C91FEAAE}"/>
    <cellStyle name="Warning 2" xfId="1084" xr:uid="{5B303AA2-01A1-4D5A-879B-501D77BD2974}"/>
    <cellStyle name="Warning Text" xfId="749" xr:uid="{FA108801-7544-4F0F-B068-C5DC9A382C74}"/>
    <cellStyle name="Warning Text 2" xfId="750" xr:uid="{548DB2A7-8C3E-4931-8B64-2DA2B78231E3}"/>
    <cellStyle name="Warning Text 3" xfId="1085" xr:uid="{6B710737-5109-474C-B7E7-F8C52837F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495045</xdr:colOff>
      <xdr:row>30</xdr:row>
      <xdr:rowOff>137159</xdr:rowOff>
    </xdr:from>
    <xdr:ext cx="24765" cy="14351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FB6B11EB-E5F2-491A-AE8B-2D86EFC77A0B}"/>
            </a:ext>
          </a:extLst>
        </xdr:cNvPr>
        <xdr:cNvSpPr/>
      </xdr:nvSpPr>
      <xdr:spPr>
        <a:xfrm>
          <a:off x="4152645" y="56997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6</xdr:col>
      <xdr:colOff>495045</xdr:colOff>
      <xdr:row>51</xdr:row>
      <xdr:rowOff>137159</xdr:rowOff>
    </xdr:from>
    <xdr:ext cx="24765" cy="14351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F904E628-3E48-4E88-8E29-0C90512391D8}"/>
            </a:ext>
          </a:extLst>
        </xdr:cNvPr>
        <xdr:cNvSpPr/>
      </xdr:nvSpPr>
      <xdr:spPr>
        <a:xfrm>
          <a:off x="4971795" y="64236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6</xdr:col>
      <xdr:colOff>495045</xdr:colOff>
      <xdr:row>67</xdr:row>
      <xdr:rowOff>137159</xdr:rowOff>
    </xdr:from>
    <xdr:ext cx="24765" cy="14351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AD51C1AB-7AC7-426E-BDB8-47B6EFB31C5C}"/>
            </a:ext>
          </a:extLst>
        </xdr:cNvPr>
        <xdr:cNvSpPr/>
      </xdr:nvSpPr>
      <xdr:spPr>
        <a:xfrm>
          <a:off x="4971795" y="64236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495045</xdr:colOff>
      <xdr:row>29</xdr:row>
      <xdr:rowOff>137159</xdr:rowOff>
    </xdr:from>
    <xdr:ext cx="24765" cy="14351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F20BBB0-941D-4BF1-A0B6-936435A77A9B}"/>
            </a:ext>
          </a:extLst>
        </xdr:cNvPr>
        <xdr:cNvSpPr/>
      </xdr:nvSpPr>
      <xdr:spPr>
        <a:xfrm>
          <a:off x="3343020" y="5080634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552450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6869B3-49E8-4A79-9B59-C8EA5462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84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FA99-B9D4-48C3-ACF8-A9DC26B9FF48}">
  <dimension ref="A1:O265"/>
  <sheetViews>
    <sheetView tabSelected="1" workbookViewId="0">
      <selection activeCell="A5" sqref="A5"/>
    </sheetView>
  </sheetViews>
  <sheetFormatPr defaultRowHeight="15"/>
  <cols>
    <col min="1" max="1" width="17.28515625" customWidth="1"/>
    <col min="2" max="2" width="10.140625" bestFit="1" customWidth="1"/>
    <col min="3" max="3" width="10.42578125" bestFit="1" customWidth="1"/>
    <col min="4" max="5" width="11.7109375" bestFit="1" customWidth="1"/>
    <col min="6" max="6" width="17.85546875" bestFit="1" customWidth="1"/>
    <col min="8" max="8" width="19.42578125" customWidth="1"/>
    <col min="9" max="9" width="10.140625" bestFit="1" customWidth="1"/>
    <col min="10" max="11" width="12.140625" bestFit="1" customWidth="1"/>
    <col min="12" max="12" width="13.5703125" bestFit="1" customWidth="1"/>
    <col min="13" max="13" width="19.5703125" bestFit="1" customWidth="1"/>
    <col min="14" max="14" width="15.28515625" bestFit="1" customWidth="1"/>
  </cols>
  <sheetData>
    <row r="1" spans="1:15" s="182" customFormat="1" ht="26.25" customHeight="1">
      <c r="A1" s="273" t="s">
        <v>353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  <c r="O1" s="208"/>
    </row>
    <row r="2" spans="1:15" s="182" customFormat="1" ht="22.5" customHeight="1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15" s="182" customForma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8"/>
    </row>
    <row r="4" spans="1:15" s="182" customFormat="1" ht="15.75" thickBo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6" spans="1:15" ht="16.5">
      <c r="A6" s="259" t="s">
        <v>301</v>
      </c>
      <c r="B6" s="259" t="s">
        <v>175</v>
      </c>
      <c r="C6" s="236" t="s">
        <v>327</v>
      </c>
      <c r="D6" s="236" t="s">
        <v>328</v>
      </c>
      <c r="E6" s="236" t="s">
        <v>329</v>
      </c>
      <c r="F6" s="236" t="s">
        <v>175</v>
      </c>
      <c r="H6" s="286" t="s">
        <v>339</v>
      </c>
      <c r="I6" s="287"/>
      <c r="J6" s="287"/>
      <c r="K6" s="287"/>
      <c r="L6" s="287"/>
      <c r="M6" s="288"/>
    </row>
    <row r="7" spans="1:15" ht="16.5">
      <c r="A7" s="242" t="s">
        <v>275</v>
      </c>
      <c r="B7" s="240">
        <v>7746</v>
      </c>
      <c r="C7" s="258">
        <v>7792.3</v>
      </c>
      <c r="D7" s="258">
        <v>10909.22</v>
      </c>
      <c r="E7" s="258">
        <f>C7+D7</f>
        <v>18701.52</v>
      </c>
      <c r="F7" s="258">
        <f>B7*E7</f>
        <v>144861973.92000002</v>
      </c>
      <c r="H7" s="242" t="s">
        <v>301</v>
      </c>
      <c r="I7" s="259" t="s">
        <v>175</v>
      </c>
      <c r="J7" s="236" t="s">
        <v>327</v>
      </c>
      <c r="K7" s="236" t="s">
        <v>328</v>
      </c>
      <c r="L7" s="236" t="s">
        <v>329</v>
      </c>
      <c r="M7" s="236" t="s">
        <v>175</v>
      </c>
      <c r="N7" s="261">
        <f>E7</f>
        <v>18701.52</v>
      </c>
      <c r="O7" s="262">
        <v>1</v>
      </c>
    </row>
    <row r="8" spans="1:15" ht="16.5">
      <c r="A8" s="242" t="s">
        <v>276</v>
      </c>
      <c r="B8" s="240">
        <v>946</v>
      </c>
      <c r="C8" s="258">
        <v>7565.34</v>
      </c>
      <c r="D8" s="258">
        <v>10591.475999999999</v>
      </c>
      <c r="E8" s="258">
        <f t="shared" ref="E8:E19" si="0">C8+D8</f>
        <v>18156.815999999999</v>
      </c>
      <c r="F8" s="258">
        <f t="shared" ref="F8:F19" si="1">B8*E8</f>
        <v>17176347.936000001</v>
      </c>
      <c r="H8" s="242" t="s">
        <v>334</v>
      </c>
      <c r="I8" s="240">
        <v>0</v>
      </c>
      <c r="J8" s="258">
        <v>5994.18</v>
      </c>
      <c r="K8" s="258">
        <v>8391.8520000000008</v>
      </c>
      <c r="L8" s="258">
        <f t="shared" ref="L8:L25" si="2">J8+K8</f>
        <v>14386.032000000001</v>
      </c>
      <c r="M8" s="258">
        <f t="shared" ref="M8:M25" si="3">I8*L8</f>
        <v>0</v>
      </c>
      <c r="N8" s="261">
        <f>E15</f>
        <v>14386.032000000001</v>
      </c>
      <c r="O8" s="263" t="s">
        <v>349</v>
      </c>
    </row>
    <row r="9" spans="1:15" ht="16.5">
      <c r="A9" s="242" t="s">
        <v>277</v>
      </c>
      <c r="B9" s="240">
        <v>1037</v>
      </c>
      <c r="C9" s="258">
        <v>7344.99</v>
      </c>
      <c r="D9" s="258">
        <v>10282.985999999999</v>
      </c>
      <c r="E9" s="258">
        <f t="shared" si="0"/>
        <v>17627.975999999999</v>
      </c>
      <c r="F9" s="258">
        <f t="shared" si="1"/>
        <v>18280211.112</v>
      </c>
      <c r="H9" s="242" t="s">
        <v>333</v>
      </c>
      <c r="I9" s="240">
        <v>0</v>
      </c>
      <c r="J9" s="258">
        <v>5819.6</v>
      </c>
      <c r="K9" s="258">
        <v>8147.44</v>
      </c>
      <c r="L9" s="258">
        <f t="shared" si="2"/>
        <v>13967.04</v>
      </c>
      <c r="M9" s="258">
        <f t="shared" si="3"/>
        <v>0</v>
      </c>
    </row>
    <row r="10" spans="1:15" ht="16.5">
      <c r="A10" s="242" t="s">
        <v>278</v>
      </c>
      <c r="B10" s="240">
        <v>1531</v>
      </c>
      <c r="C10" s="258">
        <v>7131.06</v>
      </c>
      <c r="D10" s="258">
        <v>9983.4840000000004</v>
      </c>
      <c r="E10" s="258">
        <f t="shared" si="0"/>
        <v>17114.544000000002</v>
      </c>
      <c r="F10" s="258">
        <f t="shared" si="1"/>
        <v>26202366.864000004</v>
      </c>
      <c r="H10" s="242" t="s">
        <v>336</v>
      </c>
      <c r="I10" s="240">
        <v>0</v>
      </c>
      <c r="J10" s="258">
        <v>5505.76</v>
      </c>
      <c r="K10" s="258">
        <v>7708.0639999999994</v>
      </c>
      <c r="L10" s="258">
        <f t="shared" si="2"/>
        <v>13213.824000000001</v>
      </c>
      <c r="M10" s="258">
        <f t="shared" si="3"/>
        <v>0</v>
      </c>
    </row>
    <row r="11" spans="1:15" ht="16.5">
      <c r="A11" s="242" t="s">
        <v>279</v>
      </c>
      <c r="B11" s="240">
        <v>1760</v>
      </c>
      <c r="C11" s="258">
        <v>6923.06</v>
      </c>
      <c r="D11" s="258">
        <v>9692.2839999999997</v>
      </c>
      <c r="E11" s="258">
        <f t="shared" si="0"/>
        <v>16615.344000000001</v>
      </c>
      <c r="F11" s="258">
        <f t="shared" si="1"/>
        <v>29243005.440000001</v>
      </c>
      <c r="H11" s="242" t="s">
        <v>335</v>
      </c>
      <c r="I11" s="240">
        <v>0</v>
      </c>
      <c r="J11" s="258">
        <v>5345.4</v>
      </c>
      <c r="K11" s="258">
        <v>7483.5599999999986</v>
      </c>
      <c r="L11" s="258">
        <f t="shared" si="2"/>
        <v>12828.96</v>
      </c>
      <c r="M11" s="258">
        <f t="shared" si="3"/>
        <v>0</v>
      </c>
    </row>
    <row r="12" spans="1:15" ht="16.5">
      <c r="A12" s="242" t="s">
        <v>280</v>
      </c>
      <c r="B12" s="240">
        <v>1201</v>
      </c>
      <c r="C12" s="258">
        <v>6550.01</v>
      </c>
      <c r="D12" s="258">
        <v>9170.0139999999992</v>
      </c>
      <c r="E12" s="258">
        <f t="shared" si="0"/>
        <v>15720.023999999999</v>
      </c>
      <c r="F12" s="258">
        <f t="shared" si="1"/>
        <v>18879748.824000001</v>
      </c>
      <c r="H12" s="242" t="s">
        <v>332</v>
      </c>
      <c r="I12" s="240"/>
      <c r="J12" s="258">
        <v>5189.71</v>
      </c>
      <c r="K12" s="258">
        <v>7265.5939999999991</v>
      </c>
      <c r="L12" s="258">
        <f t="shared" si="2"/>
        <v>12455.304</v>
      </c>
      <c r="M12" s="258">
        <f t="shared" si="3"/>
        <v>0</v>
      </c>
    </row>
    <row r="13" spans="1:15" ht="16.5">
      <c r="A13" s="242" t="s">
        <v>281</v>
      </c>
      <c r="B13" s="240">
        <v>920</v>
      </c>
      <c r="C13" s="258">
        <v>6359.23</v>
      </c>
      <c r="D13" s="258">
        <v>8902.9219999999987</v>
      </c>
      <c r="E13" s="258">
        <f t="shared" si="0"/>
        <v>15262.151999999998</v>
      </c>
      <c r="F13" s="258">
        <f t="shared" si="1"/>
        <v>14041179.839999998</v>
      </c>
      <c r="H13" s="242" t="s">
        <v>288</v>
      </c>
      <c r="I13" s="240">
        <v>15079</v>
      </c>
      <c r="J13" s="258">
        <v>4749.33</v>
      </c>
      <c r="K13" s="258">
        <v>6649.0619999999999</v>
      </c>
      <c r="L13" s="258">
        <f t="shared" si="2"/>
        <v>11398.392</v>
      </c>
      <c r="M13" s="258">
        <f t="shared" si="3"/>
        <v>171876352.96799999</v>
      </c>
    </row>
    <row r="14" spans="1:15" ht="16.5">
      <c r="A14" s="242" t="s">
        <v>282</v>
      </c>
      <c r="B14" s="240">
        <v>738</v>
      </c>
      <c r="C14" s="258">
        <v>6174.01</v>
      </c>
      <c r="D14" s="258">
        <v>8643.6139999999996</v>
      </c>
      <c r="E14" s="258">
        <f t="shared" si="0"/>
        <v>14817.624</v>
      </c>
      <c r="F14" s="258">
        <f t="shared" si="1"/>
        <v>10935406.512</v>
      </c>
      <c r="H14" s="242" t="s">
        <v>289</v>
      </c>
      <c r="I14" s="240">
        <v>750</v>
      </c>
      <c r="J14" s="258">
        <v>4611</v>
      </c>
      <c r="K14" s="258">
        <v>6455.4</v>
      </c>
      <c r="L14" s="258">
        <f t="shared" si="2"/>
        <v>11066.4</v>
      </c>
      <c r="M14" s="258">
        <f t="shared" si="3"/>
        <v>8299800</v>
      </c>
    </row>
    <row r="15" spans="1:15" ht="16.5">
      <c r="A15" s="242" t="s">
        <v>283</v>
      </c>
      <c r="B15" s="240">
        <v>727</v>
      </c>
      <c r="C15" s="258">
        <v>5994.18</v>
      </c>
      <c r="D15" s="258">
        <v>8391.8520000000008</v>
      </c>
      <c r="E15" s="258">
        <f t="shared" si="0"/>
        <v>14386.032000000001</v>
      </c>
      <c r="F15" s="258">
        <f t="shared" si="1"/>
        <v>10458645.264</v>
      </c>
      <c r="H15" s="242" t="s">
        <v>290</v>
      </c>
      <c r="I15" s="240">
        <v>847</v>
      </c>
      <c r="J15" s="258">
        <v>4476.7</v>
      </c>
      <c r="K15" s="258">
        <v>6267.3799999999992</v>
      </c>
      <c r="L15" s="258">
        <f t="shared" si="2"/>
        <v>10744.079999999998</v>
      </c>
      <c r="M15" s="258">
        <f t="shared" si="3"/>
        <v>9100235.7599999979</v>
      </c>
    </row>
    <row r="16" spans="1:15" ht="16.5">
      <c r="A16" s="242" t="s">
        <v>284</v>
      </c>
      <c r="B16" s="240">
        <v>366</v>
      </c>
      <c r="C16" s="258">
        <v>5819.6</v>
      </c>
      <c r="D16" s="258">
        <v>8147.44</v>
      </c>
      <c r="E16" s="258">
        <f t="shared" si="0"/>
        <v>13967.04</v>
      </c>
      <c r="F16" s="258">
        <f t="shared" si="1"/>
        <v>5111936.6400000006</v>
      </c>
      <c r="H16" s="242" t="s">
        <v>291</v>
      </c>
      <c r="I16" s="240">
        <v>1347</v>
      </c>
      <c r="J16" s="258">
        <v>4346.3100000000004</v>
      </c>
      <c r="K16" s="258">
        <v>6084.8339999999998</v>
      </c>
      <c r="L16" s="258">
        <f t="shared" si="2"/>
        <v>10431.144</v>
      </c>
      <c r="M16" s="258">
        <f t="shared" si="3"/>
        <v>14050750.968</v>
      </c>
    </row>
    <row r="17" spans="1:13" ht="16.5">
      <c r="A17" s="242" t="s">
        <v>285</v>
      </c>
      <c r="B17" s="240">
        <v>221</v>
      </c>
      <c r="C17" s="258">
        <v>5505.76</v>
      </c>
      <c r="D17" s="258">
        <v>7708.0639999999994</v>
      </c>
      <c r="E17" s="258">
        <f t="shared" si="0"/>
        <v>13213.824000000001</v>
      </c>
      <c r="F17" s="258">
        <f t="shared" si="1"/>
        <v>2920255.1040000003</v>
      </c>
      <c r="H17" s="242" t="s">
        <v>292</v>
      </c>
      <c r="I17" s="240">
        <v>1510</v>
      </c>
      <c r="J17" s="258">
        <v>4219.71</v>
      </c>
      <c r="K17" s="258">
        <v>5907.5940000000001</v>
      </c>
      <c r="L17" s="258">
        <f t="shared" si="2"/>
        <v>10127.304</v>
      </c>
      <c r="M17" s="258">
        <f t="shared" si="3"/>
        <v>15292229.040000001</v>
      </c>
    </row>
    <row r="18" spans="1:13" ht="16.5">
      <c r="A18" s="242" t="s">
        <v>286</v>
      </c>
      <c r="B18" s="240">
        <v>172</v>
      </c>
      <c r="C18" s="258">
        <v>5345.4</v>
      </c>
      <c r="D18" s="258">
        <v>7483.5599999999986</v>
      </c>
      <c r="E18" s="258">
        <f t="shared" si="0"/>
        <v>12828.96</v>
      </c>
      <c r="F18" s="258">
        <f t="shared" si="1"/>
        <v>2206581.1199999996</v>
      </c>
      <c r="G18" s="257"/>
      <c r="H18" s="242" t="s">
        <v>293</v>
      </c>
      <c r="I18" s="240">
        <v>940</v>
      </c>
      <c r="J18" s="258">
        <v>3992.16</v>
      </c>
      <c r="K18" s="258">
        <v>5589.0239999999994</v>
      </c>
      <c r="L18" s="258">
        <f t="shared" si="2"/>
        <v>9581.1839999999993</v>
      </c>
      <c r="M18" s="258">
        <f t="shared" si="3"/>
        <v>9006312.959999999</v>
      </c>
    </row>
    <row r="19" spans="1:13" ht="16.5">
      <c r="A19" s="242" t="s">
        <v>287</v>
      </c>
      <c r="B19" s="240">
        <v>97</v>
      </c>
      <c r="C19" s="258">
        <v>5189.71</v>
      </c>
      <c r="D19" s="258">
        <v>7265.5939999999991</v>
      </c>
      <c r="E19" s="258">
        <f t="shared" si="0"/>
        <v>12455.304</v>
      </c>
      <c r="F19" s="258">
        <f t="shared" si="1"/>
        <v>1208164.4879999999</v>
      </c>
      <c r="G19" s="257"/>
      <c r="H19" s="242" t="s">
        <v>294</v>
      </c>
      <c r="I19" s="240">
        <v>1169</v>
      </c>
      <c r="J19" s="258">
        <v>3875.88</v>
      </c>
      <c r="K19" s="258">
        <v>5426.232</v>
      </c>
      <c r="L19" s="258">
        <f t="shared" si="2"/>
        <v>9302.112000000001</v>
      </c>
      <c r="M19" s="258">
        <f t="shared" si="3"/>
        <v>10874168.928000001</v>
      </c>
    </row>
    <row r="20" spans="1:13" ht="16.5">
      <c r="A20" s="242" t="s">
        <v>175</v>
      </c>
      <c r="B20" s="240">
        <v>18159</v>
      </c>
      <c r="C20" s="292">
        <f>SUM(F7:F19)</f>
        <v>301525823.06399995</v>
      </c>
      <c r="D20" s="292"/>
      <c r="E20" s="292"/>
      <c r="F20" s="292"/>
      <c r="H20" s="242" t="s">
        <v>295</v>
      </c>
      <c r="I20" s="240">
        <v>993</v>
      </c>
      <c r="J20" s="258">
        <v>3763</v>
      </c>
      <c r="K20" s="258">
        <v>5268.2</v>
      </c>
      <c r="L20" s="258">
        <f t="shared" si="2"/>
        <v>9031.2000000000007</v>
      </c>
      <c r="M20" s="258">
        <f t="shared" si="3"/>
        <v>8967981.6000000015</v>
      </c>
    </row>
    <row r="21" spans="1:13" s="182" customFormat="1" ht="16.5">
      <c r="A21" s="253"/>
      <c r="B21" s="260">
        <f>B7*100%/B20</f>
        <v>0.42656533950107384</v>
      </c>
      <c r="C21" s="252"/>
      <c r="D21" s="252"/>
      <c r="E21" s="252"/>
      <c r="F21" s="252"/>
      <c r="H21" s="242" t="s">
        <v>296</v>
      </c>
      <c r="I21" s="240">
        <v>1113</v>
      </c>
      <c r="J21" s="258">
        <v>3653.4</v>
      </c>
      <c r="K21" s="258">
        <v>5114.76</v>
      </c>
      <c r="L21" s="258">
        <f t="shared" si="2"/>
        <v>8768.16</v>
      </c>
      <c r="M21" s="258">
        <f t="shared" si="3"/>
        <v>9758962.0800000001</v>
      </c>
    </row>
    <row r="22" spans="1:13" ht="16.5">
      <c r="H22" s="242" t="s">
        <v>297</v>
      </c>
      <c r="I22" s="240">
        <v>559</v>
      </c>
      <c r="J22" s="258">
        <v>3546.98</v>
      </c>
      <c r="K22" s="258">
        <v>4965.7719999999999</v>
      </c>
      <c r="L22" s="258">
        <f t="shared" si="2"/>
        <v>8512.7520000000004</v>
      </c>
      <c r="M22" s="258">
        <f t="shared" si="3"/>
        <v>4758628.3679999998</v>
      </c>
    </row>
    <row r="23" spans="1:13" ht="16.5">
      <c r="A23" s="242" t="s">
        <v>301</v>
      </c>
      <c r="B23" s="259" t="s">
        <v>175</v>
      </c>
      <c r="C23" s="236" t="s">
        <v>327</v>
      </c>
      <c r="D23" s="236" t="s">
        <v>328</v>
      </c>
      <c r="E23" s="236" t="s">
        <v>329</v>
      </c>
      <c r="F23" s="236" t="s">
        <v>175</v>
      </c>
      <c r="H23" s="242" t="s">
        <v>298</v>
      </c>
      <c r="I23" s="240">
        <v>413</v>
      </c>
      <c r="J23" s="258">
        <v>3355.71</v>
      </c>
      <c r="K23" s="258">
        <v>4697.9939999999997</v>
      </c>
      <c r="L23" s="258">
        <f t="shared" si="2"/>
        <v>8053.7039999999997</v>
      </c>
      <c r="M23" s="258">
        <f t="shared" si="3"/>
        <v>3326179.7519999999</v>
      </c>
    </row>
    <row r="24" spans="1:13" ht="16.5">
      <c r="A24" s="242" t="s">
        <v>288</v>
      </c>
      <c r="B24" s="240">
        <v>15079</v>
      </c>
      <c r="C24" s="258">
        <v>4749.33</v>
      </c>
      <c r="D24" s="258">
        <v>6649.0619999999999</v>
      </c>
      <c r="E24" s="258">
        <f t="shared" ref="E24:E36" si="4">C24+D24</f>
        <v>11398.392</v>
      </c>
      <c r="F24" s="258">
        <f t="shared" ref="F24:F36" si="5">B24*E24</f>
        <v>171876352.96799999</v>
      </c>
      <c r="H24" s="242" t="s">
        <v>299</v>
      </c>
      <c r="I24" s="240">
        <v>140</v>
      </c>
      <c r="J24" s="258">
        <v>3257.97</v>
      </c>
      <c r="K24" s="258">
        <v>4561.1579999999994</v>
      </c>
      <c r="L24" s="258">
        <f t="shared" si="2"/>
        <v>7819.1279999999988</v>
      </c>
      <c r="M24" s="258">
        <f t="shared" si="3"/>
        <v>1094677.92</v>
      </c>
    </row>
    <row r="25" spans="1:13" ht="16.5">
      <c r="A25" s="242" t="s">
        <v>289</v>
      </c>
      <c r="B25" s="240">
        <v>750</v>
      </c>
      <c r="C25" s="258">
        <v>4611</v>
      </c>
      <c r="D25" s="258">
        <v>6455.4</v>
      </c>
      <c r="E25" s="258">
        <f t="shared" si="4"/>
        <v>11066.4</v>
      </c>
      <c r="F25" s="258">
        <f t="shared" si="5"/>
        <v>8299800</v>
      </c>
      <c r="H25" s="242" t="s">
        <v>300</v>
      </c>
      <c r="I25" s="240">
        <v>124</v>
      </c>
      <c r="J25" s="258">
        <v>3163.07</v>
      </c>
      <c r="K25" s="258">
        <v>4428.2979999999998</v>
      </c>
      <c r="L25" s="258">
        <f t="shared" si="2"/>
        <v>7591.3680000000004</v>
      </c>
      <c r="M25" s="258">
        <f t="shared" si="3"/>
        <v>941329.6320000001</v>
      </c>
    </row>
    <row r="26" spans="1:13" ht="16.5">
      <c r="A26" s="242" t="s">
        <v>290</v>
      </c>
      <c r="B26" s="240">
        <v>847</v>
      </c>
      <c r="C26" s="258">
        <v>4476.7</v>
      </c>
      <c r="D26" s="258">
        <v>6267.3799999999992</v>
      </c>
      <c r="E26" s="258">
        <f t="shared" si="4"/>
        <v>10744.079999999998</v>
      </c>
      <c r="F26" s="258">
        <f t="shared" si="5"/>
        <v>9100235.7599999979</v>
      </c>
      <c r="H26" s="242" t="s">
        <v>346</v>
      </c>
      <c r="I26" s="240">
        <v>26578</v>
      </c>
      <c r="J26" s="289">
        <f>SUM(M13:M25)</f>
        <v>267347609.97599998</v>
      </c>
      <c r="K26" s="290"/>
      <c r="L26" s="290"/>
      <c r="M26" s="291"/>
    </row>
    <row r="27" spans="1:13" ht="16.5">
      <c r="A27" s="242" t="s">
        <v>291</v>
      </c>
      <c r="B27" s="240">
        <v>1347</v>
      </c>
      <c r="C27" s="258">
        <v>4346.3100000000004</v>
      </c>
      <c r="D27" s="258">
        <v>6084.8339999999998</v>
      </c>
      <c r="E27" s="258">
        <f t="shared" si="4"/>
        <v>10431.144</v>
      </c>
      <c r="F27" s="258">
        <f t="shared" si="5"/>
        <v>14050750.968</v>
      </c>
      <c r="H27" s="256" t="s">
        <v>347</v>
      </c>
      <c r="I27" s="240">
        <v>18159</v>
      </c>
      <c r="J27" s="282">
        <f>C20</f>
        <v>301525823.06399995</v>
      </c>
      <c r="K27" s="282"/>
      <c r="L27" s="282"/>
      <c r="M27" s="282"/>
    </row>
    <row r="28" spans="1:13" ht="16.5">
      <c r="A28" s="242" t="s">
        <v>292</v>
      </c>
      <c r="B28" s="240">
        <v>1510</v>
      </c>
      <c r="C28" s="258">
        <v>4219.71</v>
      </c>
      <c r="D28" s="258">
        <v>5907.5940000000001</v>
      </c>
      <c r="E28" s="258">
        <f t="shared" si="4"/>
        <v>10127.304</v>
      </c>
      <c r="F28" s="258">
        <f t="shared" si="5"/>
        <v>15292229.040000001</v>
      </c>
      <c r="H28" s="247" t="s">
        <v>176</v>
      </c>
      <c r="I28" s="240">
        <f>B72</f>
        <v>14410</v>
      </c>
      <c r="J28" s="282">
        <f>C72</f>
        <v>212052135.02399999</v>
      </c>
      <c r="K28" s="282"/>
      <c r="L28" s="282"/>
      <c r="M28" s="282"/>
    </row>
    <row r="29" spans="1:13" ht="16.5">
      <c r="A29" s="242" t="s">
        <v>293</v>
      </c>
      <c r="B29" s="240">
        <v>940</v>
      </c>
      <c r="C29" s="258">
        <v>3992.16</v>
      </c>
      <c r="D29" s="258">
        <v>5589.0239999999994</v>
      </c>
      <c r="E29" s="258">
        <f t="shared" si="4"/>
        <v>9581.1839999999993</v>
      </c>
      <c r="F29" s="258">
        <f t="shared" si="5"/>
        <v>9006312.959999999</v>
      </c>
      <c r="H29" s="247" t="s">
        <v>344</v>
      </c>
      <c r="I29" s="283">
        <f>J26+J27+J28</f>
        <v>780925568.06399989</v>
      </c>
      <c r="J29" s="284"/>
      <c r="K29" s="284"/>
      <c r="L29" s="284"/>
      <c r="M29" s="285"/>
    </row>
    <row r="30" spans="1:13" ht="16.5">
      <c r="A30" s="242" t="s">
        <v>294</v>
      </c>
      <c r="B30" s="240">
        <v>1169</v>
      </c>
      <c r="C30" s="258">
        <v>3875.88</v>
      </c>
      <c r="D30" s="258">
        <v>5426.232</v>
      </c>
      <c r="E30" s="258">
        <f t="shared" si="4"/>
        <v>9302.112000000001</v>
      </c>
      <c r="F30" s="258">
        <f t="shared" si="5"/>
        <v>10874168.928000001</v>
      </c>
      <c r="H30" s="182"/>
      <c r="I30" s="182"/>
      <c r="J30" s="182"/>
      <c r="K30" s="182"/>
      <c r="L30" s="182"/>
      <c r="M30" s="182"/>
    </row>
    <row r="31" spans="1:13" ht="16.5">
      <c r="A31" s="242" t="s">
        <v>295</v>
      </c>
      <c r="B31" s="240">
        <v>993</v>
      </c>
      <c r="C31" s="258">
        <v>3763</v>
      </c>
      <c r="D31" s="258">
        <v>5268.2</v>
      </c>
      <c r="E31" s="258">
        <f t="shared" si="4"/>
        <v>9031.2000000000007</v>
      </c>
      <c r="F31" s="258">
        <f t="shared" si="5"/>
        <v>8967981.6000000015</v>
      </c>
      <c r="H31" s="286" t="s">
        <v>340</v>
      </c>
      <c r="I31" s="287"/>
      <c r="J31" s="287"/>
      <c r="K31" s="287"/>
      <c r="L31" s="287"/>
      <c r="M31" s="288"/>
    </row>
    <row r="32" spans="1:13" ht="16.5">
      <c r="A32" s="242" t="s">
        <v>296</v>
      </c>
      <c r="B32" s="240">
        <v>1113</v>
      </c>
      <c r="C32" s="258">
        <v>3653.4</v>
      </c>
      <c r="D32" s="258">
        <v>5114.76</v>
      </c>
      <c r="E32" s="258">
        <f t="shared" si="4"/>
        <v>8768.16</v>
      </c>
      <c r="F32" s="258">
        <f t="shared" si="5"/>
        <v>9758962.0800000001</v>
      </c>
      <c r="H32" s="242" t="s">
        <v>301</v>
      </c>
      <c r="I32" s="259" t="s">
        <v>175</v>
      </c>
      <c r="J32" s="236" t="s">
        <v>327</v>
      </c>
      <c r="K32" s="236" t="s">
        <v>328</v>
      </c>
      <c r="L32" s="236" t="s">
        <v>329</v>
      </c>
      <c r="M32" s="236" t="s">
        <v>175</v>
      </c>
    </row>
    <row r="33" spans="1:13" ht="16.5">
      <c r="A33" s="242" t="s">
        <v>297</v>
      </c>
      <c r="B33" s="240">
        <v>559</v>
      </c>
      <c r="C33" s="258">
        <v>3546.98</v>
      </c>
      <c r="D33" s="258">
        <v>4965.7719999999999</v>
      </c>
      <c r="E33" s="258">
        <f t="shared" si="4"/>
        <v>8512.7520000000004</v>
      </c>
      <c r="F33" s="258">
        <f t="shared" si="5"/>
        <v>4758628.3679999998</v>
      </c>
      <c r="H33" s="242" t="s">
        <v>288</v>
      </c>
      <c r="I33" s="240">
        <f>B24+B25</f>
        <v>15829</v>
      </c>
      <c r="J33" s="258">
        <v>4749.33</v>
      </c>
      <c r="K33" s="258">
        <v>6649.0619999999999</v>
      </c>
      <c r="L33" s="258">
        <f t="shared" ref="L33:L45" si="6">J33+K33</f>
        <v>11398.392</v>
      </c>
      <c r="M33" s="258">
        <f t="shared" ref="M33:M45" si="7">I33*L33</f>
        <v>180425146.96799999</v>
      </c>
    </row>
    <row r="34" spans="1:13" ht="16.5">
      <c r="A34" s="242" t="s">
        <v>298</v>
      </c>
      <c r="B34" s="240">
        <v>413</v>
      </c>
      <c r="C34" s="258">
        <v>3355.71</v>
      </c>
      <c r="D34" s="258">
        <v>4697.9939999999997</v>
      </c>
      <c r="E34" s="258">
        <f t="shared" si="4"/>
        <v>8053.7039999999997</v>
      </c>
      <c r="F34" s="258">
        <f t="shared" si="5"/>
        <v>3326179.7519999999</v>
      </c>
      <c r="H34" s="242" t="s">
        <v>289</v>
      </c>
      <c r="I34" s="240">
        <f>B26</f>
        <v>847</v>
      </c>
      <c r="J34" s="258">
        <v>4611</v>
      </c>
      <c r="K34" s="258">
        <v>6455.4</v>
      </c>
      <c r="L34" s="258">
        <f t="shared" si="6"/>
        <v>11066.4</v>
      </c>
      <c r="M34" s="258">
        <f t="shared" si="7"/>
        <v>9373240.7999999989</v>
      </c>
    </row>
    <row r="35" spans="1:13" ht="16.5">
      <c r="A35" s="242" t="s">
        <v>299</v>
      </c>
      <c r="B35" s="240">
        <v>140</v>
      </c>
      <c r="C35" s="258">
        <v>3257.97</v>
      </c>
      <c r="D35" s="258">
        <v>4561.1579999999994</v>
      </c>
      <c r="E35" s="258">
        <f t="shared" si="4"/>
        <v>7819.1279999999988</v>
      </c>
      <c r="F35" s="258">
        <f t="shared" si="5"/>
        <v>1094677.92</v>
      </c>
      <c r="H35" s="242" t="s">
        <v>290</v>
      </c>
      <c r="I35" s="240">
        <f t="shared" ref="I35:I44" si="8">B27</f>
        <v>1347</v>
      </c>
      <c r="J35" s="258">
        <v>4476.7</v>
      </c>
      <c r="K35" s="258">
        <v>6267.3799999999992</v>
      </c>
      <c r="L35" s="258">
        <f t="shared" si="6"/>
        <v>10744.079999999998</v>
      </c>
      <c r="M35" s="258">
        <f t="shared" si="7"/>
        <v>14472275.759999998</v>
      </c>
    </row>
    <row r="36" spans="1:13" ht="16.5">
      <c r="A36" s="242" t="s">
        <v>300</v>
      </c>
      <c r="B36" s="240">
        <v>124</v>
      </c>
      <c r="C36" s="258">
        <v>3163.07</v>
      </c>
      <c r="D36" s="258">
        <v>4428.2979999999998</v>
      </c>
      <c r="E36" s="258">
        <f t="shared" si="4"/>
        <v>7591.3680000000004</v>
      </c>
      <c r="F36" s="258">
        <f t="shared" si="5"/>
        <v>941329.6320000001</v>
      </c>
      <c r="H36" s="242" t="s">
        <v>291</v>
      </c>
      <c r="I36" s="240">
        <f t="shared" si="8"/>
        <v>1510</v>
      </c>
      <c r="J36" s="258">
        <v>4346.3100000000004</v>
      </c>
      <c r="K36" s="258">
        <v>6084.8339999999998</v>
      </c>
      <c r="L36" s="258">
        <f t="shared" si="6"/>
        <v>10431.144</v>
      </c>
      <c r="M36" s="258">
        <f t="shared" si="7"/>
        <v>15751027.439999999</v>
      </c>
    </row>
    <row r="37" spans="1:13" ht="16.5">
      <c r="A37" s="242" t="s">
        <v>175</v>
      </c>
      <c r="B37" s="240">
        <v>26578</v>
      </c>
      <c r="C37" s="292">
        <f>SUM(F24:F36)</f>
        <v>267347609.97599998</v>
      </c>
      <c r="D37" s="292"/>
      <c r="E37" s="292"/>
      <c r="F37" s="292"/>
      <c r="H37" s="242" t="s">
        <v>292</v>
      </c>
      <c r="I37" s="240">
        <f t="shared" si="8"/>
        <v>940</v>
      </c>
      <c r="J37" s="258">
        <v>4219.71</v>
      </c>
      <c r="K37" s="258">
        <v>5907.5940000000001</v>
      </c>
      <c r="L37" s="258">
        <f t="shared" si="6"/>
        <v>10127.304</v>
      </c>
      <c r="M37" s="258">
        <f t="shared" si="7"/>
        <v>9519665.7599999998</v>
      </c>
    </row>
    <row r="38" spans="1:13" ht="16.5">
      <c r="B38" s="260">
        <f>B24*100%/B37</f>
        <v>0.56734893520957186</v>
      </c>
      <c r="H38" s="242" t="s">
        <v>293</v>
      </c>
      <c r="I38" s="240">
        <f t="shared" si="8"/>
        <v>1169</v>
      </c>
      <c r="J38" s="258">
        <v>3992.16</v>
      </c>
      <c r="K38" s="258">
        <v>5589.0239999999994</v>
      </c>
      <c r="L38" s="258">
        <f t="shared" si="6"/>
        <v>9581.1839999999993</v>
      </c>
      <c r="M38" s="258">
        <f t="shared" si="7"/>
        <v>11200404.095999999</v>
      </c>
    </row>
    <row r="39" spans="1:13" ht="16.5">
      <c r="H39" s="242" t="s">
        <v>294</v>
      </c>
      <c r="I39" s="240">
        <f t="shared" si="8"/>
        <v>993</v>
      </c>
      <c r="J39" s="258">
        <v>3875.88</v>
      </c>
      <c r="K39" s="258">
        <v>5426.232</v>
      </c>
      <c r="L39" s="258">
        <f t="shared" si="6"/>
        <v>9302.112000000001</v>
      </c>
      <c r="M39" s="258">
        <f t="shared" si="7"/>
        <v>9236997.2160000019</v>
      </c>
    </row>
    <row r="40" spans="1:13" ht="16.5">
      <c r="A40" s="255" t="s">
        <v>176</v>
      </c>
      <c r="B40" s="259" t="s">
        <v>175</v>
      </c>
      <c r="C40" s="236" t="s">
        <v>327</v>
      </c>
      <c r="D40" s="236" t="s">
        <v>328</v>
      </c>
      <c r="E40" s="236" t="s">
        <v>329</v>
      </c>
      <c r="F40" s="236" t="s">
        <v>175</v>
      </c>
      <c r="H40" s="242" t="s">
        <v>295</v>
      </c>
      <c r="I40" s="240">
        <f t="shared" si="8"/>
        <v>1113</v>
      </c>
      <c r="J40" s="258">
        <v>3763</v>
      </c>
      <c r="K40" s="258">
        <v>5268.2</v>
      </c>
      <c r="L40" s="258">
        <f t="shared" si="6"/>
        <v>9031.2000000000007</v>
      </c>
      <c r="M40" s="258">
        <f t="shared" si="7"/>
        <v>10051725.600000001</v>
      </c>
    </row>
    <row r="41" spans="1:13" ht="16.5">
      <c r="A41" s="242" t="s">
        <v>275</v>
      </c>
      <c r="B41" s="240">
        <v>6464</v>
      </c>
      <c r="C41" s="258">
        <v>7792.3</v>
      </c>
      <c r="D41" s="258">
        <v>10909.22</v>
      </c>
      <c r="E41" s="258">
        <f>C41+D41</f>
        <v>18701.52</v>
      </c>
      <c r="F41" s="258">
        <f>B41*E41</f>
        <v>120886625.28</v>
      </c>
      <c r="H41" s="242" t="s">
        <v>296</v>
      </c>
      <c r="I41" s="240">
        <f t="shared" si="8"/>
        <v>559</v>
      </c>
      <c r="J41" s="258">
        <v>3653.4</v>
      </c>
      <c r="K41" s="258">
        <v>5114.76</v>
      </c>
      <c r="L41" s="258">
        <f t="shared" si="6"/>
        <v>8768.16</v>
      </c>
      <c r="M41" s="258">
        <f t="shared" si="7"/>
        <v>4901401.4399999995</v>
      </c>
    </row>
    <row r="42" spans="1:13" ht="16.5">
      <c r="A42" s="242" t="s">
        <v>276</v>
      </c>
      <c r="B42" s="240">
        <v>39</v>
      </c>
      <c r="C42" s="258">
        <v>7565.34</v>
      </c>
      <c r="D42" s="258">
        <v>10591.475999999999</v>
      </c>
      <c r="E42" s="258">
        <f t="shared" ref="E42:E53" si="9">C42+D42</f>
        <v>18156.815999999999</v>
      </c>
      <c r="F42" s="258">
        <f t="shared" ref="F42:F53" si="10">B42*E42</f>
        <v>708115.82399999991</v>
      </c>
      <c r="H42" s="242" t="s">
        <v>297</v>
      </c>
      <c r="I42" s="240">
        <f t="shared" si="8"/>
        <v>413</v>
      </c>
      <c r="J42" s="258">
        <v>3546.98</v>
      </c>
      <c r="K42" s="258">
        <v>4965.7719999999999</v>
      </c>
      <c r="L42" s="258">
        <f t="shared" si="6"/>
        <v>8512.7520000000004</v>
      </c>
      <c r="M42" s="258">
        <f t="shared" si="7"/>
        <v>3515766.5760000004</v>
      </c>
    </row>
    <row r="43" spans="1:13" ht="16.5">
      <c r="A43" s="242" t="s">
        <v>277</v>
      </c>
      <c r="B43" s="240">
        <v>23</v>
      </c>
      <c r="C43" s="258">
        <v>7344.99</v>
      </c>
      <c r="D43" s="258">
        <v>10282.985999999999</v>
      </c>
      <c r="E43" s="258">
        <f t="shared" si="9"/>
        <v>17627.975999999999</v>
      </c>
      <c r="F43" s="258">
        <f t="shared" si="10"/>
        <v>405443.44799999997</v>
      </c>
      <c r="H43" s="242" t="s">
        <v>298</v>
      </c>
      <c r="I43" s="240">
        <f t="shared" si="8"/>
        <v>140</v>
      </c>
      <c r="J43" s="258">
        <v>3355.71</v>
      </c>
      <c r="K43" s="258">
        <v>4697.9939999999997</v>
      </c>
      <c r="L43" s="258">
        <f t="shared" si="6"/>
        <v>8053.7039999999997</v>
      </c>
      <c r="M43" s="258">
        <f t="shared" si="7"/>
        <v>1127518.56</v>
      </c>
    </row>
    <row r="44" spans="1:13" ht="16.5">
      <c r="A44" s="242" t="s">
        <v>278</v>
      </c>
      <c r="B44" s="240">
        <v>33</v>
      </c>
      <c r="C44" s="258">
        <v>7131.06</v>
      </c>
      <c r="D44" s="258">
        <v>9983.4840000000004</v>
      </c>
      <c r="E44" s="258">
        <f t="shared" si="9"/>
        <v>17114.544000000002</v>
      </c>
      <c r="F44" s="258">
        <f t="shared" si="10"/>
        <v>564779.95200000005</v>
      </c>
      <c r="H44" s="242" t="s">
        <v>299</v>
      </c>
      <c r="I44" s="240">
        <f t="shared" si="8"/>
        <v>124</v>
      </c>
      <c r="J44" s="258">
        <v>3257.97</v>
      </c>
      <c r="K44" s="258">
        <v>4561.1579999999994</v>
      </c>
      <c r="L44" s="258">
        <f t="shared" si="6"/>
        <v>7819.1279999999988</v>
      </c>
      <c r="M44" s="258">
        <f t="shared" si="7"/>
        <v>969571.87199999986</v>
      </c>
    </row>
    <row r="45" spans="1:13" ht="16.5">
      <c r="A45" s="242" t="s">
        <v>279</v>
      </c>
      <c r="B45" s="240">
        <v>11</v>
      </c>
      <c r="C45" s="258">
        <v>6923.06</v>
      </c>
      <c r="D45" s="258">
        <v>9692.2839999999997</v>
      </c>
      <c r="E45" s="258">
        <f t="shared" si="9"/>
        <v>16615.344000000001</v>
      </c>
      <c r="F45" s="258">
        <f t="shared" si="10"/>
        <v>182768.78400000001</v>
      </c>
      <c r="H45" s="242" t="s">
        <v>300</v>
      </c>
      <c r="I45" s="240"/>
      <c r="J45" s="258">
        <v>3163.07</v>
      </c>
      <c r="K45" s="258">
        <v>4428.2979999999998</v>
      </c>
      <c r="L45" s="258">
        <f t="shared" si="6"/>
        <v>7591.3680000000004</v>
      </c>
      <c r="M45" s="258">
        <f t="shared" si="7"/>
        <v>0</v>
      </c>
    </row>
    <row r="46" spans="1:13" ht="16.5">
      <c r="A46" s="242" t="s">
        <v>280</v>
      </c>
      <c r="B46" s="240">
        <v>17</v>
      </c>
      <c r="C46" s="258">
        <v>6550.01</v>
      </c>
      <c r="D46" s="258">
        <v>9170.0139999999992</v>
      </c>
      <c r="E46" s="258">
        <f t="shared" si="9"/>
        <v>15720.023999999999</v>
      </c>
      <c r="F46" s="258">
        <f t="shared" si="10"/>
        <v>267240.408</v>
      </c>
      <c r="H46" s="242" t="s">
        <v>175</v>
      </c>
      <c r="I46" s="240">
        <v>26578</v>
      </c>
      <c r="J46" s="293">
        <f>SUM(M33:M45)</f>
        <v>270544742.08799994</v>
      </c>
      <c r="K46" s="294"/>
      <c r="L46" s="294"/>
      <c r="M46" s="295"/>
    </row>
    <row r="47" spans="1:13" ht="16.5">
      <c r="A47" s="242" t="s">
        <v>281</v>
      </c>
      <c r="B47" s="240">
        <v>12</v>
      </c>
      <c r="C47" s="258">
        <v>6359.23</v>
      </c>
      <c r="D47" s="258">
        <v>8902.9219999999987</v>
      </c>
      <c r="E47" s="258">
        <f t="shared" si="9"/>
        <v>15262.151999999998</v>
      </c>
      <c r="F47" s="258">
        <f t="shared" si="10"/>
        <v>183145.82399999996</v>
      </c>
      <c r="H47" s="250" t="s">
        <v>337</v>
      </c>
      <c r="I47" s="249"/>
      <c r="J47" s="249"/>
      <c r="K47" s="249"/>
      <c r="L47" s="248"/>
      <c r="M47" s="258">
        <f>J46-J26</f>
        <v>3197132.1119999588</v>
      </c>
    </row>
    <row r="48" spans="1:13" ht="16.5">
      <c r="A48" s="242" t="s">
        <v>282</v>
      </c>
      <c r="B48" s="240">
        <v>10</v>
      </c>
      <c r="C48" s="258">
        <v>6174.01</v>
      </c>
      <c r="D48" s="258">
        <v>8643.6139999999996</v>
      </c>
      <c r="E48" s="258">
        <f t="shared" si="9"/>
        <v>14817.624</v>
      </c>
      <c r="F48" s="258">
        <f t="shared" si="10"/>
        <v>148176.24</v>
      </c>
      <c r="H48" s="250" t="s">
        <v>338</v>
      </c>
      <c r="I48" s="249"/>
      <c r="J48" s="249"/>
      <c r="K48" s="249"/>
      <c r="L48" s="248"/>
      <c r="M48" s="251">
        <f>M47*100%/J26</f>
        <v>1.1958708410697847E-2</v>
      </c>
    </row>
    <row r="49" spans="1:14" ht="16.5">
      <c r="A49" s="242" t="s">
        <v>283</v>
      </c>
      <c r="B49" s="240">
        <v>7</v>
      </c>
      <c r="C49" s="258">
        <v>5994.18</v>
      </c>
      <c r="D49" s="258">
        <v>8391.8520000000008</v>
      </c>
      <c r="E49" s="258">
        <f t="shared" si="9"/>
        <v>14386.032000000001</v>
      </c>
      <c r="F49" s="258">
        <f t="shared" si="10"/>
        <v>100702.224</v>
      </c>
      <c r="G49" s="182"/>
      <c r="H49" s="259" t="s">
        <v>301</v>
      </c>
      <c r="I49" s="259" t="s">
        <v>175</v>
      </c>
      <c r="J49" s="236" t="s">
        <v>327</v>
      </c>
      <c r="K49" s="236" t="s">
        <v>328</v>
      </c>
      <c r="L49" s="236" t="s">
        <v>329</v>
      </c>
      <c r="M49" s="236" t="s">
        <v>175</v>
      </c>
      <c r="N49" s="182"/>
    </row>
    <row r="50" spans="1:14" ht="16.5">
      <c r="A50" s="242" t="s">
        <v>284</v>
      </c>
      <c r="B50" s="240">
        <v>8</v>
      </c>
      <c r="C50" s="258">
        <v>5819.6</v>
      </c>
      <c r="D50" s="258">
        <v>8147.44</v>
      </c>
      <c r="E50" s="258">
        <f t="shared" si="9"/>
        <v>13967.04</v>
      </c>
      <c r="F50" s="258">
        <f t="shared" si="10"/>
        <v>111736.32000000001</v>
      </c>
      <c r="G50" s="182"/>
      <c r="H50" s="242" t="s">
        <v>275</v>
      </c>
      <c r="I50" s="240">
        <f>B7+B8</f>
        <v>8692</v>
      </c>
      <c r="J50" s="258">
        <v>7792.3</v>
      </c>
      <c r="K50" s="258">
        <v>10909.22</v>
      </c>
      <c r="L50" s="258">
        <f>J50+K50</f>
        <v>18701.52</v>
      </c>
      <c r="M50" s="258">
        <f>I50*L50</f>
        <v>162553611.84</v>
      </c>
      <c r="N50" s="182"/>
    </row>
    <row r="51" spans="1:14" ht="16.5">
      <c r="A51" s="242" t="s">
        <v>285</v>
      </c>
      <c r="B51" s="240">
        <v>2</v>
      </c>
      <c r="C51" s="258">
        <v>5505.76</v>
      </c>
      <c r="D51" s="258">
        <v>7708.0639999999994</v>
      </c>
      <c r="E51" s="258">
        <f t="shared" si="9"/>
        <v>13213.824000000001</v>
      </c>
      <c r="F51" s="258">
        <f t="shared" si="10"/>
        <v>26427.648000000001</v>
      </c>
      <c r="G51" s="182"/>
      <c r="H51" s="242" t="s">
        <v>276</v>
      </c>
      <c r="I51" s="240">
        <f>B9</f>
        <v>1037</v>
      </c>
      <c r="J51" s="258">
        <v>7565.34</v>
      </c>
      <c r="K51" s="258">
        <v>10591.475999999999</v>
      </c>
      <c r="L51" s="258">
        <f t="shared" ref="L51:L62" si="11">J51+K51</f>
        <v>18156.815999999999</v>
      </c>
      <c r="M51" s="258">
        <f t="shared" ref="M51:M62" si="12">I51*L51</f>
        <v>18828618.191999998</v>
      </c>
      <c r="N51" s="182"/>
    </row>
    <row r="52" spans="1:14" ht="16.5">
      <c r="A52" s="242" t="s">
        <v>286</v>
      </c>
      <c r="B52" s="240">
        <v>0</v>
      </c>
      <c r="C52" s="258">
        <v>5345.4</v>
      </c>
      <c r="D52" s="258">
        <v>7483.5599999999986</v>
      </c>
      <c r="E52" s="258">
        <f t="shared" si="9"/>
        <v>12828.96</v>
      </c>
      <c r="F52" s="258">
        <f t="shared" si="10"/>
        <v>0</v>
      </c>
      <c r="G52" s="182"/>
      <c r="H52" s="242" t="s">
        <v>277</v>
      </c>
      <c r="I52" s="240">
        <f t="shared" ref="I52:I61" si="13">B10</f>
        <v>1531</v>
      </c>
      <c r="J52" s="258">
        <v>7344.99</v>
      </c>
      <c r="K52" s="258">
        <v>10282.985999999999</v>
      </c>
      <c r="L52" s="258">
        <f t="shared" si="11"/>
        <v>17627.975999999999</v>
      </c>
      <c r="M52" s="258">
        <f t="shared" si="12"/>
        <v>26988431.255999997</v>
      </c>
      <c r="N52" s="182"/>
    </row>
    <row r="53" spans="1:14" ht="16.5">
      <c r="A53" s="242" t="s">
        <v>287</v>
      </c>
      <c r="B53" s="240">
        <v>3</v>
      </c>
      <c r="C53" s="258">
        <v>5189.71</v>
      </c>
      <c r="D53" s="258">
        <v>7265.5939999999991</v>
      </c>
      <c r="E53" s="258">
        <f t="shared" si="9"/>
        <v>12455.304</v>
      </c>
      <c r="F53" s="258">
        <f t="shared" si="10"/>
        <v>37365.911999999997</v>
      </c>
      <c r="G53" s="182"/>
      <c r="H53" s="242" t="s">
        <v>278</v>
      </c>
      <c r="I53" s="240">
        <f t="shared" si="13"/>
        <v>1760</v>
      </c>
      <c r="J53" s="258">
        <v>7131.06</v>
      </c>
      <c r="K53" s="258">
        <v>9983.4840000000004</v>
      </c>
      <c r="L53" s="258">
        <f t="shared" si="11"/>
        <v>17114.544000000002</v>
      </c>
      <c r="M53" s="258">
        <f t="shared" si="12"/>
        <v>30121597.440000001</v>
      </c>
      <c r="N53" s="182"/>
    </row>
    <row r="54" spans="1:14" ht="16.5">
      <c r="A54" s="242" t="s">
        <v>175</v>
      </c>
      <c r="B54" s="240">
        <v>6629</v>
      </c>
      <c r="C54" s="292">
        <f>SUM(F41:F53)</f>
        <v>123622527.86400001</v>
      </c>
      <c r="D54" s="292"/>
      <c r="E54" s="292"/>
      <c r="F54" s="292"/>
      <c r="G54" s="182"/>
      <c r="H54" s="242" t="s">
        <v>279</v>
      </c>
      <c r="I54" s="240">
        <f t="shared" si="13"/>
        <v>1201</v>
      </c>
      <c r="J54" s="258">
        <v>6923.06</v>
      </c>
      <c r="K54" s="258">
        <v>9692.2839999999997</v>
      </c>
      <c r="L54" s="258">
        <f t="shared" si="11"/>
        <v>16615.344000000001</v>
      </c>
      <c r="M54" s="258">
        <f t="shared" si="12"/>
        <v>19955028.144000001</v>
      </c>
      <c r="N54" s="182"/>
    </row>
    <row r="55" spans="1:14" ht="16.5">
      <c r="A55" s="208"/>
      <c r="B55" s="230"/>
      <c r="H55" s="242" t="s">
        <v>280</v>
      </c>
      <c r="I55" s="240">
        <f t="shared" si="13"/>
        <v>920</v>
      </c>
      <c r="J55" s="258">
        <v>6550.01</v>
      </c>
      <c r="K55" s="258">
        <v>9170.0139999999992</v>
      </c>
      <c r="L55" s="258">
        <f t="shared" si="11"/>
        <v>15720.023999999999</v>
      </c>
      <c r="M55" s="258">
        <f t="shared" si="12"/>
        <v>14462422.08</v>
      </c>
      <c r="N55" s="182"/>
    </row>
    <row r="56" spans="1:14" ht="16.5">
      <c r="A56" s="254" t="s">
        <v>176</v>
      </c>
      <c r="B56" s="259" t="s">
        <v>175</v>
      </c>
      <c r="C56" s="236" t="s">
        <v>327</v>
      </c>
      <c r="D56" s="236" t="s">
        <v>328</v>
      </c>
      <c r="E56" s="236" t="s">
        <v>329</v>
      </c>
      <c r="F56" s="236" t="s">
        <v>175</v>
      </c>
      <c r="G56" s="182"/>
      <c r="H56" s="242" t="s">
        <v>281</v>
      </c>
      <c r="I56" s="240">
        <f t="shared" si="13"/>
        <v>738</v>
      </c>
      <c r="J56" s="258">
        <v>6359.23</v>
      </c>
      <c r="K56" s="258">
        <v>8902.9219999999987</v>
      </c>
      <c r="L56" s="258">
        <f t="shared" si="11"/>
        <v>15262.151999999998</v>
      </c>
      <c r="M56" s="258">
        <f t="shared" si="12"/>
        <v>11263468.175999999</v>
      </c>
      <c r="N56" s="182"/>
    </row>
    <row r="57" spans="1:14" ht="16.5">
      <c r="A57" s="242" t="s">
        <v>288</v>
      </c>
      <c r="B57" s="240">
        <v>7603</v>
      </c>
      <c r="C57" s="258">
        <v>4749.33</v>
      </c>
      <c r="D57" s="258">
        <v>6649.0619999999999</v>
      </c>
      <c r="E57" s="258">
        <f>C57+D57</f>
        <v>11398.392</v>
      </c>
      <c r="F57" s="258">
        <f>B57*E57</f>
        <v>86661974.376000002</v>
      </c>
      <c r="G57" s="182"/>
      <c r="H57" s="242" t="s">
        <v>282</v>
      </c>
      <c r="I57" s="240">
        <f t="shared" si="13"/>
        <v>727</v>
      </c>
      <c r="J57" s="258">
        <v>6174.01</v>
      </c>
      <c r="K57" s="258">
        <v>8643.6139999999996</v>
      </c>
      <c r="L57" s="258">
        <f t="shared" si="11"/>
        <v>14817.624</v>
      </c>
      <c r="M57" s="258">
        <f t="shared" si="12"/>
        <v>10772412.648</v>
      </c>
      <c r="N57" s="182"/>
    </row>
    <row r="58" spans="1:14" ht="16.5">
      <c r="A58" s="242" t="s">
        <v>289</v>
      </c>
      <c r="B58" s="240">
        <v>30</v>
      </c>
      <c r="C58" s="258">
        <v>4611</v>
      </c>
      <c r="D58" s="258">
        <v>6455.4</v>
      </c>
      <c r="E58" s="258">
        <f t="shared" ref="E58:E69" si="14">C58+D58</f>
        <v>11066.4</v>
      </c>
      <c r="F58" s="258">
        <f t="shared" ref="F58:F69" si="15">B58*E58</f>
        <v>331992</v>
      </c>
      <c r="G58" s="182"/>
      <c r="H58" s="242" t="s">
        <v>283</v>
      </c>
      <c r="I58" s="240">
        <f t="shared" si="13"/>
        <v>366</v>
      </c>
      <c r="J58" s="258">
        <v>5994.18</v>
      </c>
      <c r="K58" s="258">
        <v>8391.8520000000008</v>
      </c>
      <c r="L58" s="258">
        <f t="shared" si="11"/>
        <v>14386.032000000001</v>
      </c>
      <c r="M58" s="258">
        <f t="shared" si="12"/>
        <v>5265287.7120000003</v>
      </c>
      <c r="N58" s="182"/>
    </row>
    <row r="59" spans="1:14" ht="16.5">
      <c r="A59" s="242" t="s">
        <v>290</v>
      </c>
      <c r="B59" s="240">
        <v>32</v>
      </c>
      <c r="C59" s="258">
        <v>4476.7</v>
      </c>
      <c r="D59" s="258">
        <v>6267.3799999999992</v>
      </c>
      <c r="E59" s="258">
        <f t="shared" si="14"/>
        <v>10744.079999999998</v>
      </c>
      <c r="F59" s="258">
        <f t="shared" si="15"/>
        <v>343810.55999999994</v>
      </c>
      <c r="G59" s="182"/>
      <c r="H59" s="242" t="s">
        <v>284</v>
      </c>
      <c r="I59" s="240">
        <f t="shared" si="13"/>
        <v>221</v>
      </c>
      <c r="J59" s="258">
        <v>5819.6</v>
      </c>
      <c r="K59" s="258">
        <v>8147.44</v>
      </c>
      <c r="L59" s="258">
        <f t="shared" si="11"/>
        <v>13967.04</v>
      </c>
      <c r="M59" s="258">
        <f t="shared" si="12"/>
        <v>3086715.8400000003</v>
      </c>
      <c r="N59" s="182"/>
    </row>
    <row r="60" spans="1:14" ht="16.5">
      <c r="A60" s="242" t="s">
        <v>291</v>
      </c>
      <c r="B60" s="240">
        <v>30</v>
      </c>
      <c r="C60" s="258">
        <v>4346.3100000000004</v>
      </c>
      <c r="D60" s="258">
        <v>6084.8339999999998</v>
      </c>
      <c r="E60" s="258">
        <f t="shared" si="14"/>
        <v>10431.144</v>
      </c>
      <c r="F60" s="258">
        <f t="shared" si="15"/>
        <v>312934.32</v>
      </c>
      <c r="G60" s="182"/>
      <c r="H60" s="242" t="s">
        <v>285</v>
      </c>
      <c r="I60" s="240">
        <f t="shared" si="13"/>
        <v>172</v>
      </c>
      <c r="J60" s="258">
        <v>5505.76</v>
      </c>
      <c r="K60" s="258">
        <v>7708.0639999999994</v>
      </c>
      <c r="L60" s="258">
        <f t="shared" si="11"/>
        <v>13213.824000000001</v>
      </c>
      <c r="M60" s="258">
        <f t="shared" si="12"/>
        <v>2272777.7280000001</v>
      </c>
      <c r="N60" s="182"/>
    </row>
    <row r="61" spans="1:14" ht="16.5">
      <c r="A61" s="242" t="s">
        <v>292</v>
      </c>
      <c r="B61" s="240">
        <v>14</v>
      </c>
      <c r="C61" s="258">
        <v>4219.71</v>
      </c>
      <c r="D61" s="258">
        <v>5907.5940000000001</v>
      </c>
      <c r="E61" s="258">
        <f t="shared" si="14"/>
        <v>10127.304</v>
      </c>
      <c r="F61" s="258">
        <f t="shared" si="15"/>
        <v>141782.25599999999</v>
      </c>
      <c r="G61" s="182"/>
      <c r="H61" s="242" t="s">
        <v>286</v>
      </c>
      <c r="I61" s="240">
        <f t="shared" si="13"/>
        <v>97</v>
      </c>
      <c r="J61" s="258">
        <v>5345.4</v>
      </c>
      <c r="K61" s="258">
        <v>7483.5599999999986</v>
      </c>
      <c r="L61" s="258">
        <f t="shared" si="11"/>
        <v>12828.96</v>
      </c>
      <c r="M61" s="258">
        <f t="shared" si="12"/>
        <v>1244409.1199999999</v>
      </c>
      <c r="N61" s="182"/>
    </row>
    <row r="62" spans="1:14" ht="16.5">
      <c r="A62" s="242" t="s">
        <v>293</v>
      </c>
      <c r="B62" s="240">
        <v>18</v>
      </c>
      <c r="C62" s="258">
        <v>3992.16</v>
      </c>
      <c r="D62" s="258">
        <v>5589.0239999999994</v>
      </c>
      <c r="E62" s="258">
        <f t="shared" si="14"/>
        <v>9581.1839999999993</v>
      </c>
      <c r="F62" s="258">
        <f t="shared" si="15"/>
        <v>172461.31199999998</v>
      </c>
      <c r="G62" s="182"/>
      <c r="H62" s="242" t="s">
        <v>287</v>
      </c>
      <c r="I62" s="240">
        <v>0</v>
      </c>
      <c r="J62" s="258">
        <v>5189.71</v>
      </c>
      <c r="K62" s="258">
        <v>7265.5939999999991</v>
      </c>
      <c r="L62" s="258">
        <f t="shared" si="11"/>
        <v>12455.304</v>
      </c>
      <c r="M62" s="258">
        <f t="shared" si="12"/>
        <v>0</v>
      </c>
      <c r="N62" s="182"/>
    </row>
    <row r="63" spans="1:14" ht="16.5">
      <c r="A63" s="242" t="s">
        <v>294</v>
      </c>
      <c r="B63" s="240">
        <v>10</v>
      </c>
      <c r="C63" s="258">
        <v>3875.88</v>
      </c>
      <c r="D63" s="258">
        <v>5426.232</v>
      </c>
      <c r="E63" s="258">
        <f t="shared" si="14"/>
        <v>9302.112000000001</v>
      </c>
      <c r="F63" s="258">
        <f t="shared" si="15"/>
        <v>93021.12000000001</v>
      </c>
      <c r="G63" s="182"/>
      <c r="H63" s="242" t="s">
        <v>175</v>
      </c>
      <c r="I63" s="240">
        <v>18159</v>
      </c>
      <c r="J63" s="292">
        <f>SUM(M50:M62)</f>
        <v>306814780.17599994</v>
      </c>
      <c r="K63" s="292"/>
      <c r="L63" s="292"/>
      <c r="M63" s="292"/>
      <c r="N63" s="182"/>
    </row>
    <row r="64" spans="1:14" ht="16.5">
      <c r="A64" s="242" t="s">
        <v>295</v>
      </c>
      <c r="B64" s="240">
        <v>13</v>
      </c>
      <c r="C64" s="258">
        <v>3763</v>
      </c>
      <c r="D64" s="258">
        <v>5268.2</v>
      </c>
      <c r="E64" s="258">
        <f t="shared" si="14"/>
        <v>9031.2000000000007</v>
      </c>
      <c r="F64" s="258">
        <f t="shared" si="15"/>
        <v>117405.6</v>
      </c>
      <c r="G64" s="182"/>
      <c r="H64" s="307" t="s">
        <v>337</v>
      </c>
      <c r="I64" s="308"/>
      <c r="J64" s="308"/>
      <c r="K64" s="308"/>
      <c r="L64" s="309"/>
      <c r="M64" s="258">
        <f>J63-C20</f>
        <v>5288957.1119999886</v>
      </c>
      <c r="N64" s="182"/>
    </row>
    <row r="65" spans="1:13" ht="16.5">
      <c r="A65" s="242" t="s">
        <v>296</v>
      </c>
      <c r="B65" s="240">
        <v>9</v>
      </c>
      <c r="C65" s="258">
        <v>3653.4</v>
      </c>
      <c r="D65" s="258">
        <v>5114.76</v>
      </c>
      <c r="E65" s="258">
        <f t="shared" si="14"/>
        <v>8768.16</v>
      </c>
      <c r="F65" s="258">
        <f t="shared" si="15"/>
        <v>78913.440000000002</v>
      </c>
      <c r="H65" s="307" t="s">
        <v>341</v>
      </c>
      <c r="I65" s="308"/>
      <c r="J65" s="308"/>
      <c r="K65" s="308"/>
      <c r="L65" s="309"/>
      <c r="M65" s="251">
        <f>M64*100%/C20</f>
        <v>1.7540643976212241E-2</v>
      </c>
    </row>
    <row r="66" spans="1:13" ht="16.5">
      <c r="A66" s="242" t="s">
        <v>297</v>
      </c>
      <c r="B66" s="240">
        <v>4</v>
      </c>
      <c r="C66" s="258">
        <v>3546.98</v>
      </c>
      <c r="D66" s="258">
        <v>4965.7719999999999</v>
      </c>
      <c r="E66" s="258">
        <f t="shared" si="14"/>
        <v>8512.7520000000004</v>
      </c>
      <c r="F66" s="258">
        <f t="shared" si="15"/>
        <v>34051.008000000002</v>
      </c>
      <c r="G66" s="182"/>
      <c r="H66" s="182"/>
      <c r="I66" s="182"/>
      <c r="J66" s="182"/>
      <c r="K66" s="182"/>
      <c r="L66" s="182"/>
      <c r="M66" s="182"/>
    </row>
    <row r="67" spans="1:13" ht="16.5">
      <c r="A67" s="242" t="s">
        <v>298</v>
      </c>
      <c r="B67" s="240">
        <v>9</v>
      </c>
      <c r="C67" s="258">
        <v>3355.71</v>
      </c>
      <c r="D67" s="258">
        <v>4697.9939999999997</v>
      </c>
      <c r="E67" s="258">
        <f t="shared" si="14"/>
        <v>8053.7039999999997</v>
      </c>
      <c r="F67" s="258">
        <f t="shared" si="15"/>
        <v>72483.335999999996</v>
      </c>
      <c r="G67" s="182"/>
      <c r="H67" s="269" t="s">
        <v>348</v>
      </c>
      <c r="I67" s="269"/>
      <c r="J67" s="269"/>
      <c r="K67" s="269"/>
      <c r="L67" s="269"/>
      <c r="M67" s="269"/>
    </row>
    <row r="68" spans="1:13" ht="16.5">
      <c r="A68" s="242" t="s">
        <v>299</v>
      </c>
      <c r="B68" s="240">
        <v>2</v>
      </c>
      <c r="C68" s="258">
        <v>3257.97</v>
      </c>
      <c r="D68" s="258">
        <v>4561.1579999999994</v>
      </c>
      <c r="E68" s="258">
        <f t="shared" si="14"/>
        <v>7819.1279999999988</v>
      </c>
      <c r="F68" s="258">
        <f t="shared" si="15"/>
        <v>15638.255999999998</v>
      </c>
      <c r="G68" s="182"/>
      <c r="H68" s="242" t="s">
        <v>331</v>
      </c>
      <c r="I68" s="240">
        <f>I46</f>
        <v>26578</v>
      </c>
      <c r="J68" s="296">
        <f>J46</f>
        <v>270544742.08799994</v>
      </c>
      <c r="K68" s="297"/>
      <c r="L68" s="297"/>
      <c r="M68" s="298"/>
    </row>
    <row r="69" spans="1:13" ht="16.5">
      <c r="A69" s="242" t="s">
        <v>300</v>
      </c>
      <c r="B69" s="240">
        <v>7</v>
      </c>
      <c r="C69" s="258">
        <v>3163.07</v>
      </c>
      <c r="D69" s="258">
        <v>4428.2979999999998</v>
      </c>
      <c r="E69" s="258">
        <f t="shared" si="14"/>
        <v>7591.3680000000004</v>
      </c>
      <c r="F69" s="258">
        <f t="shared" si="15"/>
        <v>53139.576000000001</v>
      </c>
      <c r="G69" s="182"/>
      <c r="H69" s="242" t="s">
        <v>330</v>
      </c>
      <c r="I69" s="240">
        <f>I63</f>
        <v>18159</v>
      </c>
      <c r="J69" s="299">
        <f>J63</f>
        <v>306814780.17599994</v>
      </c>
      <c r="K69" s="299"/>
      <c r="L69" s="299"/>
      <c r="M69" s="299"/>
    </row>
    <row r="70" spans="1:13" ht="16.5">
      <c r="A70" s="242" t="s">
        <v>175</v>
      </c>
      <c r="B70" s="240">
        <v>7781</v>
      </c>
      <c r="C70" s="292">
        <f>SUM(F57:F69)</f>
        <v>88429607.159999996</v>
      </c>
      <c r="D70" s="292"/>
      <c r="E70" s="292"/>
      <c r="F70" s="292"/>
      <c r="G70" s="182"/>
      <c r="H70" s="242" t="s">
        <v>176</v>
      </c>
      <c r="I70" s="240">
        <f>B72</f>
        <v>14410</v>
      </c>
      <c r="J70" s="303">
        <f>C72</f>
        <v>212052135.02399999</v>
      </c>
      <c r="K70" s="304"/>
      <c r="L70" s="304"/>
      <c r="M70" s="305"/>
    </row>
    <row r="71" spans="1:13" ht="16.5">
      <c r="G71" s="182"/>
      <c r="H71" s="247" t="s">
        <v>345</v>
      </c>
      <c r="I71" s="240">
        <f>SUM(I68:I70)</f>
        <v>59147</v>
      </c>
      <c r="J71" s="306">
        <f>SUM(J68:M70)</f>
        <v>789411657.28799987</v>
      </c>
      <c r="K71" s="306"/>
      <c r="L71" s="306"/>
      <c r="M71" s="306"/>
    </row>
    <row r="72" spans="1:13" ht="16.5">
      <c r="A72" s="244" t="s">
        <v>176</v>
      </c>
      <c r="B72" s="240">
        <f>B54+B70</f>
        <v>14410</v>
      </c>
      <c r="C72" s="300">
        <f>C54+C70</f>
        <v>212052135.02399999</v>
      </c>
      <c r="D72" s="301"/>
      <c r="E72" s="301"/>
      <c r="F72" s="302"/>
      <c r="G72" s="182"/>
      <c r="H72" s="182"/>
      <c r="I72" s="182"/>
      <c r="J72" s="182"/>
      <c r="K72" s="182"/>
      <c r="L72" s="182"/>
      <c r="M72" s="182"/>
    </row>
    <row r="73" spans="1:13" ht="16.5">
      <c r="G73" s="182"/>
      <c r="H73" s="269" t="s">
        <v>342</v>
      </c>
      <c r="I73" s="269"/>
      <c r="J73" s="269"/>
      <c r="K73" s="269"/>
      <c r="L73" s="269"/>
      <c r="M73" s="269"/>
    </row>
    <row r="74" spans="1:13" ht="16.5">
      <c r="G74" s="182"/>
      <c r="H74" s="242" t="s">
        <v>301</v>
      </c>
      <c r="I74" s="242" t="s">
        <v>175</v>
      </c>
      <c r="J74" s="242" t="s">
        <v>327</v>
      </c>
      <c r="K74" s="242" t="s">
        <v>328</v>
      </c>
      <c r="L74" s="242" t="s">
        <v>329</v>
      </c>
      <c r="M74" s="242" t="s">
        <v>175</v>
      </c>
    </row>
    <row r="75" spans="1:13" ht="16.5">
      <c r="G75" s="182"/>
      <c r="H75" s="242" t="s">
        <v>334</v>
      </c>
      <c r="I75" s="240">
        <v>0</v>
      </c>
      <c r="J75" s="246">
        <v>5994.18</v>
      </c>
      <c r="K75" s="246">
        <v>8391.8520000000008</v>
      </c>
      <c r="L75" s="246">
        <f>J75+K75</f>
        <v>14386.032000000001</v>
      </c>
      <c r="M75" s="246">
        <f>I75*L75</f>
        <v>0</v>
      </c>
    </row>
    <row r="76" spans="1:13" ht="16.5">
      <c r="G76" s="182"/>
      <c r="H76" s="242" t="s">
        <v>333</v>
      </c>
      <c r="I76" s="240">
        <v>0</v>
      </c>
      <c r="J76" s="246">
        <v>5819.6</v>
      </c>
      <c r="K76" s="246">
        <v>8147.44</v>
      </c>
      <c r="L76" s="246">
        <f>J76+K76</f>
        <v>13967.04</v>
      </c>
      <c r="M76" s="246">
        <f t="shared" ref="M76:M92" si="16">I76*L76</f>
        <v>0</v>
      </c>
    </row>
    <row r="77" spans="1:13" ht="16.5">
      <c r="G77" s="182"/>
      <c r="H77" s="242" t="s">
        <v>336</v>
      </c>
      <c r="I77" s="240">
        <v>0</v>
      </c>
      <c r="J77" s="246">
        <v>5505.76</v>
      </c>
      <c r="K77" s="246">
        <v>7708.0639999999994</v>
      </c>
      <c r="L77" s="246">
        <f t="shared" ref="L77:L92" si="17">J77+K77</f>
        <v>13213.824000000001</v>
      </c>
      <c r="M77" s="246">
        <f t="shared" si="16"/>
        <v>0</v>
      </c>
    </row>
    <row r="78" spans="1:13" ht="16.5">
      <c r="G78" s="182"/>
      <c r="H78" s="242" t="s">
        <v>335</v>
      </c>
      <c r="I78" s="240">
        <v>0</v>
      </c>
      <c r="J78" s="246">
        <v>5345.4</v>
      </c>
      <c r="K78" s="246">
        <v>7483.5599999999986</v>
      </c>
      <c r="L78" s="246">
        <f t="shared" si="17"/>
        <v>12828.96</v>
      </c>
      <c r="M78" s="246">
        <f t="shared" si="16"/>
        <v>0</v>
      </c>
    </row>
    <row r="79" spans="1:13" ht="16.5">
      <c r="G79" s="182"/>
      <c r="H79" s="242" t="s">
        <v>332</v>
      </c>
      <c r="I79" s="240">
        <v>15079</v>
      </c>
      <c r="J79" s="246">
        <v>5189.71</v>
      </c>
      <c r="K79" s="246">
        <v>7265.5939999999991</v>
      </c>
      <c r="L79" s="246">
        <f t="shared" si="17"/>
        <v>12455.304</v>
      </c>
      <c r="M79" s="246">
        <f t="shared" si="16"/>
        <v>187813529.016</v>
      </c>
    </row>
    <row r="80" spans="1:13" ht="16.5">
      <c r="G80" s="182"/>
      <c r="H80" s="242" t="s">
        <v>288</v>
      </c>
      <c r="I80" s="240">
        <v>750</v>
      </c>
      <c r="J80" s="246">
        <v>4749.33</v>
      </c>
      <c r="K80" s="246">
        <v>6649.0619999999999</v>
      </c>
      <c r="L80" s="246">
        <f t="shared" si="17"/>
        <v>11398.392</v>
      </c>
      <c r="M80" s="246">
        <f t="shared" si="16"/>
        <v>8548794</v>
      </c>
    </row>
    <row r="81" spans="7:13" ht="16.5">
      <c r="G81" s="182"/>
      <c r="H81" s="242" t="s">
        <v>289</v>
      </c>
      <c r="I81" s="240">
        <v>847</v>
      </c>
      <c r="J81" s="246">
        <v>4611</v>
      </c>
      <c r="K81" s="246">
        <v>6455.4</v>
      </c>
      <c r="L81" s="246">
        <f t="shared" si="17"/>
        <v>11066.4</v>
      </c>
      <c r="M81" s="246">
        <f t="shared" si="16"/>
        <v>9373240.7999999989</v>
      </c>
    </row>
    <row r="82" spans="7:13" ht="16.5">
      <c r="G82" s="182"/>
      <c r="H82" s="242" t="s">
        <v>290</v>
      </c>
      <c r="I82" s="240">
        <v>1347</v>
      </c>
      <c r="J82" s="246">
        <v>4476.7</v>
      </c>
      <c r="K82" s="246">
        <v>6267.3799999999992</v>
      </c>
      <c r="L82" s="246">
        <f t="shared" si="17"/>
        <v>10744.079999999998</v>
      </c>
      <c r="M82" s="246">
        <f t="shared" si="16"/>
        <v>14472275.759999998</v>
      </c>
    </row>
    <row r="83" spans="7:13" ht="16.5">
      <c r="G83" s="182"/>
      <c r="H83" s="242" t="s">
        <v>291</v>
      </c>
      <c r="I83" s="240">
        <v>1510</v>
      </c>
      <c r="J83" s="246">
        <v>4346.3100000000004</v>
      </c>
      <c r="K83" s="246">
        <v>6084.8339999999998</v>
      </c>
      <c r="L83" s="246">
        <f t="shared" si="17"/>
        <v>10431.144</v>
      </c>
      <c r="M83" s="246">
        <f t="shared" si="16"/>
        <v>15751027.439999999</v>
      </c>
    </row>
    <row r="84" spans="7:13" ht="16.5">
      <c r="G84" s="182"/>
      <c r="H84" s="242" t="s">
        <v>292</v>
      </c>
      <c r="I84" s="240">
        <v>940</v>
      </c>
      <c r="J84" s="246">
        <v>4219.71</v>
      </c>
      <c r="K84" s="246">
        <v>5907.5940000000001</v>
      </c>
      <c r="L84" s="246">
        <f t="shared" si="17"/>
        <v>10127.304</v>
      </c>
      <c r="M84" s="246">
        <f t="shared" si="16"/>
        <v>9519665.7599999998</v>
      </c>
    </row>
    <row r="85" spans="7:13" ht="16.5">
      <c r="G85" s="182"/>
      <c r="H85" s="242" t="s">
        <v>293</v>
      </c>
      <c r="I85" s="240">
        <v>1169</v>
      </c>
      <c r="J85" s="246">
        <v>3992.16</v>
      </c>
      <c r="K85" s="246">
        <v>5589.0239999999994</v>
      </c>
      <c r="L85" s="246">
        <f t="shared" si="17"/>
        <v>9581.1839999999993</v>
      </c>
      <c r="M85" s="246">
        <f t="shared" si="16"/>
        <v>11200404.095999999</v>
      </c>
    </row>
    <row r="86" spans="7:13" ht="16.5">
      <c r="G86" s="182"/>
      <c r="H86" s="242" t="s">
        <v>294</v>
      </c>
      <c r="I86" s="240">
        <v>993</v>
      </c>
      <c r="J86" s="246">
        <v>3875.88</v>
      </c>
      <c r="K86" s="246">
        <v>5426.232</v>
      </c>
      <c r="L86" s="246">
        <f t="shared" si="17"/>
        <v>9302.112000000001</v>
      </c>
      <c r="M86" s="246">
        <f t="shared" si="16"/>
        <v>9236997.2160000019</v>
      </c>
    </row>
    <row r="87" spans="7:13" ht="16.5">
      <c r="G87" s="182"/>
      <c r="H87" s="242" t="s">
        <v>295</v>
      </c>
      <c r="I87" s="240">
        <v>1113</v>
      </c>
      <c r="J87" s="246">
        <v>3763</v>
      </c>
      <c r="K87" s="246">
        <v>5268.2</v>
      </c>
      <c r="L87" s="246">
        <f t="shared" si="17"/>
        <v>9031.2000000000007</v>
      </c>
      <c r="M87" s="246">
        <f t="shared" si="16"/>
        <v>10051725.600000001</v>
      </c>
    </row>
    <row r="88" spans="7:13" ht="16.5">
      <c r="G88" s="182"/>
      <c r="H88" s="242" t="s">
        <v>296</v>
      </c>
      <c r="I88" s="240">
        <v>559</v>
      </c>
      <c r="J88" s="246">
        <v>3653.4</v>
      </c>
      <c r="K88" s="246">
        <v>5114.76</v>
      </c>
      <c r="L88" s="246">
        <f t="shared" si="17"/>
        <v>8768.16</v>
      </c>
      <c r="M88" s="246">
        <f t="shared" si="16"/>
        <v>4901401.4399999995</v>
      </c>
    </row>
    <row r="89" spans="7:13" ht="16.5">
      <c r="G89" s="182"/>
      <c r="H89" s="242" t="s">
        <v>297</v>
      </c>
      <c r="I89" s="240">
        <v>413</v>
      </c>
      <c r="J89" s="246">
        <v>3546.98</v>
      </c>
      <c r="K89" s="246">
        <v>4965.7719999999999</v>
      </c>
      <c r="L89" s="246">
        <f t="shared" si="17"/>
        <v>8512.7520000000004</v>
      </c>
      <c r="M89" s="246">
        <f t="shared" si="16"/>
        <v>3515766.5760000004</v>
      </c>
    </row>
    <row r="90" spans="7:13" ht="16.5">
      <c r="G90" s="182"/>
      <c r="H90" s="242" t="s">
        <v>298</v>
      </c>
      <c r="I90" s="240">
        <v>140</v>
      </c>
      <c r="J90" s="246">
        <v>3355.71</v>
      </c>
      <c r="K90" s="246">
        <v>4697.9939999999997</v>
      </c>
      <c r="L90" s="246">
        <f t="shared" si="17"/>
        <v>8053.7039999999997</v>
      </c>
      <c r="M90" s="246">
        <f t="shared" si="16"/>
        <v>1127518.56</v>
      </c>
    </row>
    <row r="91" spans="7:13" ht="16.5">
      <c r="G91" s="182"/>
      <c r="H91" s="242" t="s">
        <v>299</v>
      </c>
      <c r="I91" s="240">
        <v>124</v>
      </c>
      <c r="J91" s="246">
        <v>3257.97</v>
      </c>
      <c r="K91" s="246">
        <v>4561.1579999999994</v>
      </c>
      <c r="L91" s="246">
        <f t="shared" si="17"/>
        <v>7819.1279999999988</v>
      </c>
      <c r="M91" s="246">
        <f t="shared" si="16"/>
        <v>969571.87199999986</v>
      </c>
    </row>
    <row r="92" spans="7:13" ht="16.5">
      <c r="G92" s="182"/>
      <c r="H92" s="242" t="s">
        <v>300</v>
      </c>
      <c r="I92" s="240"/>
      <c r="J92" s="246">
        <v>3163.07</v>
      </c>
      <c r="K92" s="246">
        <v>4428.2979999999998</v>
      </c>
      <c r="L92" s="246">
        <f t="shared" si="17"/>
        <v>7591.3680000000004</v>
      </c>
      <c r="M92" s="246">
        <f t="shared" si="16"/>
        <v>0</v>
      </c>
    </row>
    <row r="93" spans="7:13" ht="16.5">
      <c r="G93" s="182"/>
      <c r="H93" s="242" t="s">
        <v>175</v>
      </c>
      <c r="I93" s="240">
        <v>26578</v>
      </c>
      <c r="J93" s="270">
        <f>SUM(M75:M92)</f>
        <v>286481918.13599992</v>
      </c>
      <c r="K93" s="271"/>
      <c r="L93" s="271"/>
      <c r="M93" s="272"/>
    </row>
    <row r="94" spans="7:13" ht="16.5">
      <c r="G94" s="182"/>
      <c r="H94" s="242" t="s">
        <v>337</v>
      </c>
      <c r="I94" s="242"/>
      <c r="J94" s="242"/>
      <c r="K94" s="242"/>
      <c r="L94" s="242"/>
      <c r="M94" s="245">
        <f>J93-$J$68</f>
        <v>15937176.047999978</v>
      </c>
    </row>
    <row r="95" spans="7:13" ht="16.5">
      <c r="G95" s="182"/>
      <c r="H95" s="266" t="s">
        <v>343</v>
      </c>
      <c r="I95" s="267"/>
      <c r="J95" s="267"/>
      <c r="K95" s="267"/>
      <c r="L95" s="268"/>
      <c r="M95" s="243">
        <f>M94*100%/$J$71</f>
        <v>2.0188675833280281E-2</v>
      </c>
    </row>
    <row r="96" spans="7:13">
      <c r="G96" s="182"/>
      <c r="H96" s="182"/>
      <c r="I96" s="182"/>
      <c r="J96" s="182"/>
      <c r="K96" s="182"/>
      <c r="L96" s="182"/>
      <c r="M96" s="182"/>
    </row>
    <row r="97" spans="7:13">
      <c r="G97" s="182"/>
      <c r="H97" s="182"/>
      <c r="I97" s="182"/>
      <c r="J97" s="182"/>
      <c r="K97" s="182"/>
      <c r="L97" s="182"/>
      <c r="M97" s="182"/>
    </row>
    <row r="98" spans="7:13" ht="16.5">
      <c r="G98" s="182"/>
      <c r="H98" s="269" t="s">
        <v>350</v>
      </c>
      <c r="I98" s="269"/>
      <c r="J98" s="269"/>
      <c r="K98" s="269"/>
      <c r="L98" s="269"/>
      <c r="M98" s="269"/>
    </row>
    <row r="99" spans="7:13" ht="16.5">
      <c r="G99" s="182"/>
      <c r="H99" s="242" t="s">
        <v>301</v>
      </c>
      <c r="I99" s="242" t="s">
        <v>175</v>
      </c>
      <c r="J99" s="242" t="s">
        <v>327</v>
      </c>
      <c r="K99" s="242" t="s">
        <v>328</v>
      </c>
      <c r="L99" s="242" t="s">
        <v>329</v>
      </c>
      <c r="M99" s="242" t="s">
        <v>175</v>
      </c>
    </row>
    <row r="100" spans="7:13" ht="16.5">
      <c r="G100" s="182"/>
      <c r="H100" s="242" t="s">
        <v>288</v>
      </c>
      <c r="I100" s="240">
        <v>15079</v>
      </c>
      <c r="J100" s="246">
        <v>5994.18</v>
      </c>
      <c r="K100" s="246">
        <v>8391.8520000000008</v>
      </c>
      <c r="L100" s="246">
        <f>J100+K100</f>
        <v>14386.032000000001</v>
      </c>
      <c r="M100" s="246">
        <f>I100*L100</f>
        <v>216926976.52800003</v>
      </c>
    </row>
    <row r="101" spans="7:13" ht="16.5">
      <c r="H101" s="242" t="s">
        <v>289</v>
      </c>
      <c r="I101" s="240">
        <v>750</v>
      </c>
      <c r="J101" s="246">
        <v>5819.6</v>
      </c>
      <c r="K101" s="246">
        <v>8147.44</v>
      </c>
      <c r="L101" s="246">
        <f>J101+K101</f>
        <v>13967.04</v>
      </c>
      <c r="M101" s="246">
        <f t="shared" ref="M101:M112" si="18">I101*L101</f>
        <v>10475280</v>
      </c>
    </row>
    <row r="102" spans="7:13" ht="16.5">
      <c r="G102" s="182"/>
      <c r="H102" s="242" t="s">
        <v>290</v>
      </c>
      <c r="I102" s="240">
        <v>847</v>
      </c>
      <c r="J102" s="246">
        <v>5505.76</v>
      </c>
      <c r="K102" s="246">
        <v>7708.0639999999994</v>
      </c>
      <c r="L102" s="246">
        <f t="shared" ref="L102:L112" si="19">J102+K102</f>
        <v>13213.824000000001</v>
      </c>
      <c r="M102" s="246">
        <f t="shared" si="18"/>
        <v>11192108.928000001</v>
      </c>
    </row>
    <row r="103" spans="7:13" ht="16.5">
      <c r="G103" s="182"/>
      <c r="H103" s="242" t="s">
        <v>291</v>
      </c>
      <c r="I103" s="240">
        <v>1347</v>
      </c>
      <c r="J103" s="246">
        <v>5345.4</v>
      </c>
      <c r="K103" s="246">
        <v>7483.5599999999986</v>
      </c>
      <c r="L103" s="246">
        <f t="shared" si="19"/>
        <v>12828.96</v>
      </c>
      <c r="M103" s="246">
        <f t="shared" si="18"/>
        <v>17280609.119999997</v>
      </c>
    </row>
    <row r="104" spans="7:13" ht="16.5">
      <c r="G104" s="182"/>
      <c r="H104" s="242" t="s">
        <v>292</v>
      </c>
      <c r="I104" s="240">
        <v>1510</v>
      </c>
      <c r="J104" s="246">
        <v>5189.71</v>
      </c>
      <c r="K104" s="246">
        <v>7265.5939999999991</v>
      </c>
      <c r="L104" s="246">
        <f t="shared" si="19"/>
        <v>12455.304</v>
      </c>
      <c r="M104" s="246">
        <f t="shared" si="18"/>
        <v>18807509.039999999</v>
      </c>
    </row>
    <row r="105" spans="7:13" ht="16.5">
      <c r="G105" s="182"/>
      <c r="H105" s="242" t="s">
        <v>293</v>
      </c>
      <c r="I105" s="240">
        <v>940</v>
      </c>
      <c r="J105" s="246">
        <v>4749.33</v>
      </c>
      <c r="K105" s="246">
        <v>6649.0619999999999</v>
      </c>
      <c r="L105" s="246">
        <f t="shared" si="19"/>
        <v>11398.392</v>
      </c>
      <c r="M105" s="246">
        <f t="shared" si="18"/>
        <v>10714488.48</v>
      </c>
    </row>
    <row r="106" spans="7:13" ht="16.5">
      <c r="G106" s="182"/>
      <c r="H106" s="242" t="s">
        <v>294</v>
      </c>
      <c r="I106" s="240">
        <v>1169</v>
      </c>
      <c r="J106" s="246">
        <v>4611</v>
      </c>
      <c r="K106" s="246">
        <v>6455.4</v>
      </c>
      <c r="L106" s="246">
        <f t="shared" si="19"/>
        <v>11066.4</v>
      </c>
      <c r="M106" s="246">
        <f t="shared" si="18"/>
        <v>12936621.6</v>
      </c>
    </row>
    <row r="107" spans="7:13" ht="16.5">
      <c r="G107" s="182"/>
      <c r="H107" s="242" t="s">
        <v>295</v>
      </c>
      <c r="I107" s="240">
        <v>993</v>
      </c>
      <c r="J107" s="246">
        <v>4476.7</v>
      </c>
      <c r="K107" s="246">
        <v>6267.3799999999992</v>
      </c>
      <c r="L107" s="246">
        <f t="shared" si="19"/>
        <v>10744.079999999998</v>
      </c>
      <c r="M107" s="246">
        <f t="shared" si="18"/>
        <v>10668871.439999998</v>
      </c>
    </row>
    <row r="108" spans="7:13" ht="16.5">
      <c r="G108" s="182"/>
      <c r="H108" s="242" t="s">
        <v>296</v>
      </c>
      <c r="I108" s="240">
        <v>1113</v>
      </c>
      <c r="J108" s="246">
        <v>4346.3100000000004</v>
      </c>
      <c r="K108" s="246">
        <v>6084.8339999999998</v>
      </c>
      <c r="L108" s="246">
        <f t="shared" si="19"/>
        <v>10431.144</v>
      </c>
      <c r="M108" s="246">
        <f t="shared" si="18"/>
        <v>11609863.272</v>
      </c>
    </row>
    <row r="109" spans="7:13" ht="16.5">
      <c r="G109" s="182"/>
      <c r="H109" s="242" t="s">
        <v>297</v>
      </c>
      <c r="I109" s="240">
        <v>559</v>
      </c>
      <c r="J109" s="246">
        <v>4219.71</v>
      </c>
      <c r="K109" s="246">
        <v>5907.5940000000001</v>
      </c>
      <c r="L109" s="246">
        <f t="shared" si="19"/>
        <v>10127.304</v>
      </c>
      <c r="M109" s="246">
        <f t="shared" si="18"/>
        <v>5661162.9359999998</v>
      </c>
    </row>
    <row r="110" spans="7:13" ht="16.5">
      <c r="G110" s="182"/>
      <c r="H110" s="242" t="s">
        <v>298</v>
      </c>
      <c r="I110" s="240">
        <v>413</v>
      </c>
      <c r="J110" s="246">
        <v>3992.16</v>
      </c>
      <c r="K110" s="246">
        <v>5589.0239999999994</v>
      </c>
      <c r="L110" s="246">
        <f t="shared" si="19"/>
        <v>9581.1839999999993</v>
      </c>
      <c r="M110" s="246">
        <f t="shared" si="18"/>
        <v>3957028.9919999996</v>
      </c>
    </row>
    <row r="111" spans="7:13" ht="16.5">
      <c r="G111" s="182"/>
      <c r="H111" s="242" t="s">
        <v>299</v>
      </c>
      <c r="I111" s="240">
        <v>140</v>
      </c>
      <c r="J111" s="246">
        <v>3875.88</v>
      </c>
      <c r="K111" s="246">
        <v>5426.232</v>
      </c>
      <c r="L111" s="246">
        <f t="shared" si="19"/>
        <v>9302.112000000001</v>
      </c>
      <c r="M111" s="246">
        <f t="shared" si="18"/>
        <v>1302295.6800000002</v>
      </c>
    </row>
    <row r="112" spans="7:13" ht="16.5">
      <c r="G112" s="182"/>
      <c r="H112" s="242" t="s">
        <v>300</v>
      </c>
      <c r="I112" s="240">
        <v>124</v>
      </c>
      <c r="J112" s="246">
        <v>3763</v>
      </c>
      <c r="K112" s="246">
        <v>5268.2</v>
      </c>
      <c r="L112" s="246">
        <f t="shared" si="19"/>
        <v>9031.2000000000007</v>
      </c>
      <c r="M112" s="246">
        <f t="shared" si="18"/>
        <v>1119868.8</v>
      </c>
    </row>
    <row r="113" spans="1:13" ht="16.5">
      <c r="G113" s="182"/>
      <c r="H113" s="242" t="s">
        <v>175</v>
      </c>
      <c r="I113" s="240">
        <v>26578</v>
      </c>
      <c r="J113" s="270">
        <f>SUM(M100:M112)</f>
        <v>332652684.8160001</v>
      </c>
      <c r="K113" s="271"/>
      <c r="L113" s="271"/>
      <c r="M113" s="272"/>
    </row>
    <row r="114" spans="1:13" ht="16.5">
      <c r="G114" s="182"/>
      <c r="H114" s="242" t="s">
        <v>337</v>
      </c>
      <c r="I114" s="242"/>
      <c r="J114" s="242"/>
      <c r="K114" s="242"/>
      <c r="L114" s="242"/>
      <c r="M114" s="245">
        <f>J113-$J$68</f>
        <v>62107942.728000164</v>
      </c>
    </row>
    <row r="115" spans="1:13" ht="16.5">
      <c r="G115" s="182"/>
      <c r="H115" s="266" t="s">
        <v>352</v>
      </c>
      <c r="I115" s="267"/>
      <c r="J115" s="267"/>
      <c r="K115" s="267"/>
      <c r="L115" s="268"/>
      <c r="M115" s="243">
        <f>M114*100%/$J$71</f>
        <v>7.8676242179359424E-2</v>
      </c>
    </row>
    <row r="116" spans="1:13">
      <c r="G116" s="182"/>
      <c r="H116" s="182"/>
      <c r="I116" s="182"/>
      <c r="J116" s="182"/>
      <c r="K116" s="182"/>
      <c r="L116" s="182"/>
      <c r="M116" s="182"/>
    </row>
    <row r="117" spans="1:13">
      <c r="G117" s="182"/>
      <c r="H117" s="182"/>
      <c r="I117" s="182"/>
      <c r="J117" s="182"/>
      <c r="K117" s="182"/>
      <c r="L117" s="182"/>
      <c r="M117" s="182"/>
    </row>
    <row r="118" spans="1:13" ht="16.5">
      <c r="A118" s="264" t="s">
        <v>176</v>
      </c>
      <c r="B118" s="264" t="s">
        <v>175</v>
      </c>
      <c r="G118" s="182"/>
      <c r="H118" s="269" t="s">
        <v>351</v>
      </c>
      <c r="I118" s="269"/>
      <c r="J118" s="269"/>
      <c r="K118" s="269"/>
      <c r="L118" s="269"/>
      <c r="M118" s="269"/>
    </row>
    <row r="119" spans="1:13" ht="16.5">
      <c r="A119" s="264" t="s">
        <v>275</v>
      </c>
      <c r="B119" s="265">
        <v>6464</v>
      </c>
      <c r="G119" s="182"/>
      <c r="H119" s="242" t="s">
        <v>301</v>
      </c>
      <c r="I119" s="242" t="s">
        <v>175</v>
      </c>
      <c r="J119" s="242" t="s">
        <v>327</v>
      </c>
      <c r="K119" s="242" t="s">
        <v>328</v>
      </c>
      <c r="L119" s="242" t="s">
        <v>329</v>
      </c>
      <c r="M119" s="242" t="s">
        <v>175</v>
      </c>
    </row>
    <row r="120" spans="1:13" ht="16.5">
      <c r="A120" s="264" t="s">
        <v>276</v>
      </c>
      <c r="B120" s="265">
        <v>39</v>
      </c>
      <c r="G120" s="182"/>
      <c r="H120" s="242" t="s">
        <v>288</v>
      </c>
      <c r="I120" s="240">
        <f>I100+B119</f>
        <v>21543</v>
      </c>
      <c r="J120" s="246">
        <v>5994.18</v>
      </c>
      <c r="K120" s="246">
        <v>8391.8520000000008</v>
      </c>
      <c r="L120" s="246">
        <f>J120+K120</f>
        <v>14386.032000000001</v>
      </c>
      <c r="M120" s="246">
        <f>I120*L120</f>
        <v>309918287.37600005</v>
      </c>
    </row>
    <row r="121" spans="1:13" ht="16.5">
      <c r="A121" s="264" t="s">
        <v>277</v>
      </c>
      <c r="B121" s="265">
        <v>23</v>
      </c>
      <c r="G121" s="182"/>
      <c r="H121" s="242" t="s">
        <v>289</v>
      </c>
      <c r="I121" s="240">
        <f t="shared" ref="I121:I132" si="20">I101+B120</f>
        <v>789</v>
      </c>
      <c r="J121" s="246">
        <v>5819.6</v>
      </c>
      <c r="K121" s="246">
        <v>8147.44</v>
      </c>
      <c r="L121" s="246">
        <f>J121+K121</f>
        <v>13967.04</v>
      </c>
      <c r="M121" s="246">
        <f t="shared" ref="M121:M132" si="21">I121*L121</f>
        <v>11019994.560000001</v>
      </c>
    </row>
    <row r="122" spans="1:13" ht="16.5">
      <c r="A122" s="264" t="s">
        <v>278</v>
      </c>
      <c r="B122" s="265">
        <v>33</v>
      </c>
      <c r="G122" s="182"/>
      <c r="H122" s="242" t="s">
        <v>290</v>
      </c>
      <c r="I122" s="240">
        <f t="shared" si="20"/>
        <v>870</v>
      </c>
      <c r="J122" s="246">
        <v>5505.76</v>
      </c>
      <c r="K122" s="246">
        <v>7708.0639999999994</v>
      </c>
      <c r="L122" s="246">
        <f t="shared" ref="L122:L132" si="22">J122+K122</f>
        <v>13213.824000000001</v>
      </c>
      <c r="M122" s="246">
        <f t="shared" si="21"/>
        <v>11496026.880000001</v>
      </c>
    </row>
    <row r="123" spans="1:13" ht="16.5">
      <c r="A123" s="264" t="s">
        <v>279</v>
      </c>
      <c r="B123" s="265">
        <v>11</v>
      </c>
      <c r="G123" s="182"/>
      <c r="H123" s="242" t="s">
        <v>291</v>
      </c>
      <c r="I123" s="240">
        <f t="shared" si="20"/>
        <v>1380</v>
      </c>
      <c r="J123" s="246">
        <v>5345.4</v>
      </c>
      <c r="K123" s="246">
        <v>7483.5599999999986</v>
      </c>
      <c r="L123" s="246">
        <f t="shared" si="22"/>
        <v>12828.96</v>
      </c>
      <c r="M123" s="246">
        <f t="shared" si="21"/>
        <v>17703964.799999997</v>
      </c>
    </row>
    <row r="124" spans="1:13" ht="16.5">
      <c r="A124" s="264" t="s">
        <v>280</v>
      </c>
      <c r="B124" s="265">
        <v>17</v>
      </c>
      <c r="G124" s="182"/>
      <c r="H124" s="242" t="s">
        <v>292</v>
      </c>
      <c r="I124" s="240">
        <f t="shared" si="20"/>
        <v>1521</v>
      </c>
      <c r="J124" s="246">
        <v>5189.71</v>
      </c>
      <c r="K124" s="246">
        <v>7265.5939999999991</v>
      </c>
      <c r="L124" s="246">
        <f t="shared" si="22"/>
        <v>12455.304</v>
      </c>
      <c r="M124" s="246">
        <f t="shared" si="21"/>
        <v>18944517.384</v>
      </c>
    </row>
    <row r="125" spans="1:13" ht="16.5">
      <c r="A125" s="264" t="s">
        <v>281</v>
      </c>
      <c r="B125" s="265">
        <v>12</v>
      </c>
      <c r="G125" s="182"/>
      <c r="H125" s="242" t="s">
        <v>293</v>
      </c>
      <c r="I125" s="240">
        <f t="shared" si="20"/>
        <v>957</v>
      </c>
      <c r="J125" s="246">
        <v>4749.33</v>
      </c>
      <c r="K125" s="246">
        <v>6649.0619999999999</v>
      </c>
      <c r="L125" s="246">
        <f t="shared" si="22"/>
        <v>11398.392</v>
      </c>
      <c r="M125" s="246">
        <f t="shared" si="21"/>
        <v>10908261.143999999</v>
      </c>
    </row>
    <row r="126" spans="1:13" ht="16.5">
      <c r="A126" s="264" t="s">
        <v>282</v>
      </c>
      <c r="B126" s="265">
        <v>10</v>
      </c>
      <c r="G126" s="182"/>
      <c r="H126" s="242" t="s">
        <v>294</v>
      </c>
      <c r="I126" s="240">
        <f t="shared" si="20"/>
        <v>1181</v>
      </c>
      <c r="J126" s="246">
        <v>4611</v>
      </c>
      <c r="K126" s="246">
        <v>6455.4</v>
      </c>
      <c r="L126" s="246">
        <f t="shared" si="22"/>
        <v>11066.4</v>
      </c>
      <c r="M126" s="246">
        <f t="shared" si="21"/>
        <v>13069418.4</v>
      </c>
    </row>
    <row r="127" spans="1:13" ht="16.5">
      <c r="A127" s="264" t="s">
        <v>283</v>
      </c>
      <c r="B127" s="265">
        <v>7</v>
      </c>
      <c r="G127" s="182"/>
      <c r="H127" s="242" t="s">
        <v>295</v>
      </c>
      <c r="I127" s="240">
        <f t="shared" si="20"/>
        <v>1003</v>
      </c>
      <c r="J127" s="246">
        <v>4476.7</v>
      </c>
      <c r="K127" s="246">
        <v>6267.3799999999992</v>
      </c>
      <c r="L127" s="246">
        <f t="shared" si="22"/>
        <v>10744.079999999998</v>
      </c>
      <c r="M127" s="246">
        <f t="shared" si="21"/>
        <v>10776312.239999998</v>
      </c>
    </row>
    <row r="128" spans="1:13" ht="16.5">
      <c r="A128" s="264" t="s">
        <v>284</v>
      </c>
      <c r="B128" s="265">
        <v>8</v>
      </c>
      <c r="G128" s="182"/>
      <c r="H128" s="242" t="s">
        <v>296</v>
      </c>
      <c r="I128" s="240">
        <f t="shared" si="20"/>
        <v>1120</v>
      </c>
      <c r="J128" s="246">
        <v>4346.3100000000004</v>
      </c>
      <c r="K128" s="246">
        <v>6084.8339999999998</v>
      </c>
      <c r="L128" s="246">
        <f t="shared" si="22"/>
        <v>10431.144</v>
      </c>
      <c r="M128" s="246">
        <f t="shared" si="21"/>
        <v>11682881.280000001</v>
      </c>
    </row>
    <row r="129" spans="1:14" ht="16.5">
      <c r="A129" s="264" t="s">
        <v>285</v>
      </c>
      <c r="B129" s="265">
        <v>2</v>
      </c>
      <c r="G129" s="182"/>
      <c r="H129" s="242" t="s">
        <v>297</v>
      </c>
      <c r="I129" s="240">
        <f t="shared" si="20"/>
        <v>567</v>
      </c>
      <c r="J129" s="246">
        <v>4219.71</v>
      </c>
      <c r="K129" s="246">
        <v>5907.5940000000001</v>
      </c>
      <c r="L129" s="246">
        <f t="shared" si="22"/>
        <v>10127.304</v>
      </c>
      <c r="M129" s="246">
        <f t="shared" si="21"/>
        <v>5742181.3679999998</v>
      </c>
    </row>
    <row r="130" spans="1:14" ht="16.5">
      <c r="A130" s="264" t="s">
        <v>286</v>
      </c>
      <c r="B130" s="265">
        <v>0</v>
      </c>
      <c r="G130" s="182"/>
      <c r="H130" s="242" t="s">
        <v>298</v>
      </c>
      <c r="I130" s="240">
        <f t="shared" si="20"/>
        <v>415</v>
      </c>
      <c r="J130" s="246">
        <v>3992.16</v>
      </c>
      <c r="K130" s="246">
        <v>5589.0239999999994</v>
      </c>
      <c r="L130" s="246">
        <f t="shared" si="22"/>
        <v>9581.1839999999993</v>
      </c>
      <c r="M130" s="246">
        <f t="shared" si="21"/>
        <v>3976191.36</v>
      </c>
    </row>
    <row r="131" spans="1:14" ht="16.5">
      <c r="A131" s="264" t="s">
        <v>287</v>
      </c>
      <c r="B131" s="265">
        <v>3</v>
      </c>
      <c r="G131" s="182"/>
      <c r="H131" s="242" t="s">
        <v>299</v>
      </c>
      <c r="I131" s="240">
        <f t="shared" si="20"/>
        <v>140</v>
      </c>
      <c r="J131" s="246">
        <v>3875.88</v>
      </c>
      <c r="K131" s="246">
        <v>5426.232</v>
      </c>
      <c r="L131" s="246">
        <f t="shared" si="22"/>
        <v>9302.112000000001</v>
      </c>
      <c r="M131" s="246">
        <f t="shared" si="21"/>
        <v>1302295.6800000002</v>
      </c>
    </row>
    <row r="132" spans="1:14" ht="16.5">
      <c r="A132" s="264" t="s">
        <v>175</v>
      </c>
      <c r="B132" s="265">
        <v>6629</v>
      </c>
      <c r="G132" s="182"/>
      <c r="H132" s="242" t="s">
        <v>300</v>
      </c>
      <c r="I132" s="240">
        <f t="shared" si="20"/>
        <v>127</v>
      </c>
      <c r="J132" s="246">
        <v>3763</v>
      </c>
      <c r="K132" s="246">
        <v>5268.2</v>
      </c>
      <c r="L132" s="246">
        <f t="shared" si="22"/>
        <v>9031.2000000000007</v>
      </c>
      <c r="M132" s="246">
        <f t="shared" si="21"/>
        <v>1146962.4000000001</v>
      </c>
    </row>
    <row r="133" spans="1:14" ht="16.5">
      <c r="G133" s="182"/>
      <c r="H133" s="242" t="s">
        <v>175</v>
      </c>
      <c r="I133" s="240">
        <v>26578</v>
      </c>
      <c r="J133" s="270">
        <f>SUM(M120:M132)</f>
        <v>427687294.87199998</v>
      </c>
      <c r="K133" s="271"/>
      <c r="L133" s="271"/>
      <c r="M133" s="272"/>
      <c r="N133" s="908">
        <f>J133-J113</f>
        <v>95034610.055999875</v>
      </c>
    </row>
    <row r="134" spans="1:14" ht="16.5">
      <c r="G134" s="182"/>
      <c r="H134" s="242" t="s">
        <v>337</v>
      </c>
      <c r="I134" s="242"/>
      <c r="J134" s="242"/>
      <c r="K134" s="242"/>
      <c r="L134" s="242"/>
      <c r="M134" s="245">
        <f>J133-$J$68</f>
        <v>157142552.78400004</v>
      </c>
      <c r="N134" s="908">
        <f>N133+M114</f>
        <v>157142552.78400004</v>
      </c>
    </row>
    <row r="135" spans="1:14" ht="16.5">
      <c r="G135" s="182"/>
      <c r="H135" s="266" t="s">
        <v>341</v>
      </c>
      <c r="I135" s="267"/>
      <c r="J135" s="267"/>
      <c r="K135" s="267"/>
      <c r="L135" s="268"/>
      <c r="M135" s="243">
        <f>M134*100%/$J$71</f>
        <v>0.19906287338580556</v>
      </c>
    </row>
    <row r="136" spans="1:14">
      <c r="G136" s="182"/>
      <c r="H136" s="182"/>
      <c r="I136" s="182"/>
      <c r="J136" s="182"/>
      <c r="K136" s="182"/>
      <c r="L136" s="182"/>
      <c r="M136" s="182"/>
    </row>
    <row r="137" spans="1:14">
      <c r="G137" s="182"/>
      <c r="H137" s="182"/>
      <c r="I137" s="182"/>
      <c r="J137" s="182"/>
      <c r="K137" s="182"/>
      <c r="L137" s="182"/>
      <c r="M137" s="182"/>
    </row>
    <row r="138" spans="1:14">
      <c r="G138" s="182"/>
      <c r="H138" s="182"/>
      <c r="I138" s="182"/>
      <c r="J138" s="182"/>
      <c r="K138" s="182"/>
      <c r="L138" s="182"/>
      <c r="M138" s="182"/>
    </row>
    <row r="139" spans="1:14">
      <c r="G139" s="182"/>
      <c r="H139" s="182"/>
      <c r="I139" s="182"/>
      <c r="J139" s="182"/>
      <c r="K139" s="182"/>
      <c r="L139" s="182"/>
      <c r="M139" s="182"/>
    </row>
    <row r="140" spans="1:14">
      <c r="G140" s="182"/>
      <c r="H140" s="182"/>
      <c r="I140" s="182"/>
      <c r="J140" s="182"/>
      <c r="K140" s="182"/>
      <c r="L140" s="182"/>
      <c r="M140" s="182"/>
    </row>
    <row r="141" spans="1:14">
      <c r="G141" s="182"/>
      <c r="H141" s="182"/>
      <c r="I141" s="182"/>
      <c r="J141" s="182"/>
      <c r="K141" s="182"/>
      <c r="L141" s="182"/>
      <c r="M141" s="182"/>
    </row>
    <row r="142" spans="1:14">
      <c r="G142" s="182"/>
      <c r="H142" s="182"/>
      <c r="I142" s="182"/>
      <c r="J142" s="182"/>
      <c r="K142" s="182"/>
      <c r="L142" s="182"/>
      <c r="M142" s="182"/>
    </row>
    <row r="143" spans="1:14">
      <c r="G143" s="182"/>
      <c r="H143" s="182"/>
      <c r="I143" s="182"/>
      <c r="J143" s="182"/>
      <c r="K143" s="182"/>
      <c r="L143" s="182"/>
      <c r="M143" s="182"/>
    </row>
    <row r="144" spans="1:14">
      <c r="G144" s="182"/>
      <c r="H144" s="182"/>
      <c r="I144" s="182"/>
      <c r="J144" s="182"/>
      <c r="K144" s="182"/>
      <c r="L144" s="182"/>
      <c r="M144" s="182"/>
    </row>
    <row r="145" spans="7:13">
      <c r="G145" s="182"/>
      <c r="H145" s="182"/>
      <c r="I145" s="182"/>
      <c r="J145" s="182"/>
      <c r="K145" s="182"/>
      <c r="L145" s="182"/>
      <c r="M145" s="182"/>
    </row>
    <row r="146" spans="7:13">
      <c r="G146" s="182"/>
      <c r="H146" s="182"/>
      <c r="I146" s="182"/>
      <c r="J146" s="182"/>
      <c r="K146" s="182"/>
      <c r="L146" s="182"/>
      <c r="M146" s="182"/>
    </row>
    <row r="147" spans="7:13">
      <c r="G147" s="182"/>
      <c r="H147" s="182"/>
      <c r="I147" s="182"/>
      <c r="J147" s="182"/>
      <c r="K147" s="182"/>
      <c r="L147" s="182"/>
      <c r="M147" s="182"/>
    </row>
    <row r="148" spans="7:13">
      <c r="G148" s="182"/>
      <c r="H148" s="182"/>
      <c r="I148" s="182"/>
      <c r="J148" s="182"/>
      <c r="K148" s="182"/>
      <c r="L148" s="182"/>
      <c r="M148" s="182"/>
    </row>
    <row r="149" spans="7:13">
      <c r="G149" s="182"/>
      <c r="H149" s="182"/>
      <c r="I149" s="182"/>
      <c r="J149" s="182"/>
      <c r="K149" s="182"/>
      <c r="L149" s="182"/>
      <c r="M149" s="182"/>
    </row>
    <row r="150" spans="7:13">
      <c r="G150" s="182"/>
      <c r="H150" s="182"/>
      <c r="I150" s="182"/>
      <c r="J150" s="182"/>
      <c r="K150" s="182"/>
      <c r="L150" s="182"/>
      <c r="M150" s="182"/>
    </row>
    <row r="151" spans="7:13">
      <c r="G151" s="182"/>
      <c r="H151" s="182"/>
      <c r="I151" s="182"/>
      <c r="J151" s="182"/>
      <c r="K151" s="182"/>
      <c r="L151" s="182"/>
      <c r="M151" s="182"/>
    </row>
    <row r="152" spans="7:13">
      <c r="G152" s="182"/>
      <c r="H152" s="182"/>
      <c r="I152" s="182"/>
      <c r="J152" s="182"/>
      <c r="K152" s="182"/>
      <c r="L152" s="182"/>
      <c r="M152" s="182"/>
    </row>
    <row r="153" spans="7:13">
      <c r="G153" s="182"/>
      <c r="H153" s="182"/>
      <c r="I153" s="182"/>
      <c r="J153" s="182"/>
      <c r="K153" s="182"/>
      <c r="L153" s="182"/>
      <c r="M153" s="182"/>
    </row>
    <row r="154" spans="7:13">
      <c r="G154" s="182"/>
      <c r="H154" s="182"/>
      <c r="I154" s="182"/>
      <c r="J154" s="182"/>
      <c r="K154" s="182"/>
      <c r="L154" s="182"/>
      <c r="M154" s="182"/>
    </row>
    <row r="155" spans="7:13">
      <c r="G155" s="182"/>
      <c r="H155" s="182"/>
      <c r="I155" s="182"/>
      <c r="J155" s="182"/>
      <c r="K155" s="182"/>
      <c r="L155" s="182"/>
      <c r="M155" s="182"/>
    </row>
    <row r="156" spans="7:13">
      <c r="G156" s="182"/>
      <c r="H156" s="182"/>
      <c r="I156" s="182"/>
      <c r="J156" s="182"/>
      <c r="K156" s="182"/>
      <c r="L156" s="182"/>
      <c r="M156" s="182"/>
    </row>
    <row r="157" spans="7:13">
      <c r="G157" s="182"/>
      <c r="H157" s="182"/>
      <c r="I157" s="182"/>
      <c r="J157" s="182"/>
      <c r="K157" s="182"/>
      <c r="L157" s="182"/>
      <c r="M157" s="182"/>
    </row>
    <row r="158" spans="7:13">
      <c r="G158" s="182"/>
      <c r="H158" s="182"/>
      <c r="I158" s="182"/>
      <c r="J158" s="182"/>
      <c r="K158" s="182"/>
      <c r="L158" s="182"/>
      <c r="M158" s="182"/>
    </row>
    <row r="159" spans="7:13">
      <c r="G159" s="182"/>
      <c r="H159" s="182"/>
      <c r="I159" s="182"/>
      <c r="J159" s="182"/>
      <c r="K159" s="182"/>
      <c r="L159" s="182"/>
      <c r="M159" s="182"/>
    </row>
    <row r="160" spans="7:13">
      <c r="G160" s="182"/>
      <c r="H160" s="182"/>
      <c r="I160" s="182"/>
      <c r="J160" s="182"/>
      <c r="K160" s="182"/>
      <c r="L160" s="182"/>
      <c r="M160" s="182"/>
    </row>
    <row r="161" spans="7:13">
      <c r="G161" s="182"/>
      <c r="H161" s="182"/>
      <c r="I161" s="182"/>
      <c r="J161" s="182"/>
      <c r="K161" s="182"/>
      <c r="L161" s="182"/>
      <c r="M161" s="182"/>
    </row>
    <row r="162" spans="7:13">
      <c r="G162" s="182"/>
      <c r="H162" s="182"/>
      <c r="I162" s="182"/>
      <c r="J162" s="182"/>
      <c r="K162" s="182"/>
      <c r="L162" s="182"/>
      <c r="M162" s="182"/>
    </row>
    <row r="163" spans="7:13">
      <c r="G163" s="182"/>
      <c r="H163" s="182"/>
      <c r="I163" s="182"/>
      <c r="J163" s="182"/>
      <c r="K163" s="182"/>
      <c r="L163" s="182"/>
      <c r="M163" s="182"/>
    </row>
    <row r="164" spans="7:13">
      <c r="G164" s="182"/>
      <c r="H164" s="182"/>
      <c r="I164" s="182"/>
      <c r="J164" s="182"/>
      <c r="K164" s="182"/>
      <c r="L164" s="182"/>
      <c r="M164" s="182"/>
    </row>
    <row r="165" spans="7:13">
      <c r="G165" s="182"/>
      <c r="H165" s="182"/>
      <c r="I165" s="182"/>
      <c r="J165" s="182"/>
      <c r="K165" s="182"/>
      <c r="L165" s="182"/>
      <c r="M165" s="182"/>
    </row>
    <row r="166" spans="7:13">
      <c r="G166" s="182"/>
      <c r="H166" s="182"/>
      <c r="I166" s="182"/>
      <c r="J166" s="182"/>
      <c r="K166" s="182"/>
      <c r="L166" s="182"/>
      <c r="M166" s="182"/>
    </row>
    <row r="167" spans="7:13">
      <c r="G167" s="182"/>
      <c r="H167" s="182"/>
      <c r="I167" s="182"/>
      <c r="J167" s="182"/>
      <c r="K167" s="182"/>
      <c r="L167" s="182"/>
      <c r="M167" s="182"/>
    </row>
    <row r="168" spans="7:13">
      <c r="G168" s="182"/>
      <c r="H168" s="182"/>
      <c r="I168" s="182"/>
      <c r="J168" s="182"/>
      <c r="K168" s="182"/>
      <c r="L168" s="182"/>
      <c r="M168" s="182"/>
    </row>
    <row r="169" spans="7:13">
      <c r="G169" s="182"/>
      <c r="H169" s="182"/>
      <c r="I169" s="182"/>
      <c r="J169" s="182"/>
      <c r="K169" s="182"/>
      <c r="L169" s="182"/>
      <c r="M169" s="182"/>
    </row>
    <row r="170" spans="7:13">
      <c r="G170" s="182"/>
      <c r="H170" s="182"/>
      <c r="I170" s="182"/>
      <c r="J170" s="182"/>
      <c r="K170" s="182"/>
      <c r="L170" s="182"/>
      <c r="M170" s="182"/>
    </row>
    <row r="171" spans="7:13">
      <c r="G171" s="182"/>
      <c r="H171" s="182"/>
      <c r="I171" s="182"/>
      <c r="J171" s="182"/>
      <c r="K171" s="182"/>
      <c r="L171" s="182"/>
      <c r="M171" s="182"/>
    </row>
    <row r="172" spans="7:13">
      <c r="G172" s="182"/>
      <c r="H172" s="182"/>
      <c r="I172" s="182"/>
      <c r="J172" s="182"/>
      <c r="K172" s="182"/>
      <c r="L172" s="182"/>
      <c r="M172" s="182"/>
    </row>
    <row r="173" spans="7:13">
      <c r="G173" s="182"/>
      <c r="H173" s="182"/>
      <c r="I173" s="182"/>
      <c r="J173" s="182"/>
      <c r="K173" s="182"/>
      <c r="L173" s="182"/>
      <c r="M173" s="182"/>
    </row>
    <row r="174" spans="7:13">
      <c r="G174" s="182"/>
      <c r="H174" s="182"/>
      <c r="I174" s="182"/>
      <c r="J174" s="182"/>
      <c r="K174" s="182"/>
      <c r="L174" s="182"/>
      <c r="M174" s="182"/>
    </row>
    <row r="175" spans="7:13">
      <c r="G175" s="182"/>
      <c r="H175" s="182"/>
      <c r="I175" s="182"/>
      <c r="J175" s="182"/>
      <c r="K175" s="182"/>
      <c r="L175" s="182"/>
      <c r="M175" s="182"/>
    </row>
    <row r="176" spans="7:13">
      <c r="G176" s="182"/>
      <c r="H176" s="182"/>
      <c r="I176" s="182"/>
      <c r="J176" s="182"/>
      <c r="K176" s="182"/>
      <c r="L176" s="182"/>
      <c r="M176" s="182"/>
    </row>
    <row r="177" spans="7:13">
      <c r="G177" s="182"/>
      <c r="H177" s="182"/>
      <c r="I177" s="182"/>
      <c r="J177" s="182"/>
      <c r="K177" s="182"/>
      <c r="L177" s="182"/>
      <c r="M177" s="182"/>
    </row>
    <row r="178" spans="7:13">
      <c r="G178" s="182"/>
      <c r="H178" s="182"/>
      <c r="I178" s="182"/>
      <c r="J178" s="182"/>
      <c r="K178" s="182"/>
      <c r="L178" s="182"/>
      <c r="M178" s="182"/>
    </row>
    <row r="179" spans="7:13">
      <c r="G179" s="182"/>
      <c r="H179" s="182"/>
      <c r="I179" s="182"/>
      <c r="J179" s="182"/>
      <c r="K179" s="182"/>
      <c r="L179" s="182"/>
      <c r="M179" s="182"/>
    </row>
    <row r="180" spans="7:13">
      <c r="G180" s="182"/>
      <c r="H180" s="182"/>
      <c r="I180" s="182"/>
      <c r="J180" s="182"/>
      <c r="K180" s="182"/>
      <c r="L180" s="182"/>
      <c r="M180" s="182"/>
    </row>
    <row r="181" spans="7:13">
      <c r="G181" s="182"/>
      <c r="H181" s="182"/>
      <c r="I181" s="182"/>
      <c r="J181" s="182"/>
      <c r="K181" s="182"/>
      <c r="L181" s="182"/>
      <c r="M181" s="182"/>
    </row>
    <row r="182" spans="7:13">
      <c r="G182" s="182"/>
      <c r="H182" s="182"/>
      <c r="I182" s="182"/>
      <c r="J182" s="182"/>
      <c r="K182" s="182"/>
      <c r="L182" s="182"/>
      <c r="M182" s="182"/>
    </row>
    <row r="183" spans="7:13">
      <c r="G183" s="182"/>
      <c r="H183" s="182"/>
      <c r="I183" s="182"/>
      <c r="J183" s="182"/>
      <c r="K183" s="182"/>
      <c r="L183" s="182"/>
      <c r="M183" s="182"/>
    </row>
    <row r="184" spans="7:13">
      <c r="G184" s="182"/>
      <c r="H184" s="182"/>
      <c r="I184" s="182"/>
      <c r="J184" s="182"/>
      <c r="K184" s="182"/>
      <c r="L184" s="182"/>
      <c r="M184" s="182"/>
    </row>
    <row r="185" spans="7:13">
      <c r="G185" s="182"/>
      <c r="H185" s="182"/>
      <c r="I185" s="182"/>
      <c r="J185" s="182"/>
      <c r="K185" s="182"/>
      <c r="L185" s="182"/>
      <c r="M185" s="182"/>
    </row>
    <row r="186" spans="7:13">
      <c r="G186" s="182"/>
      <c r="H186" s="182"/>
      <c r="I186" s="182"/>
      <c r="J186" s="182"/>
      <c r="K186" s="182"/>
      <c r="L186" s="182"/>
      <c r="M186" s="182"/>
    </row>
    <row r="187" spans="7:13">
      <c r="G187" s="182"/>
      <c r="H187" s="182"/>
      <c r="I187" s="182"/>
      <c r="J187" s="182"/>
      <c r="K187" s="182"/>
      <c r="L187" s="182"/>
      <c r="M187" s="182"/>
    </row>
    <row r="188" spans="7:13">
      <c r="G188" s="182"/>
      <c r="H188" s="182"/>
      <c r="I188" s="182"/>
      <c r="J188" s="182"/>
      <c r="K188" s="182"/>
      <c r="L188" s="182"/>
      <c r="M188" s="182"/>
    </row>
    <row r="189" spans="7:13">
      <c r="G189" s="182"/>
      <c r="H189" s="182"/>
      <c r="I189" s="182"/>
      <c r="J189" s="182"/>
      <c r="K189" s="182"/>
      <c r="L189" s="182"/>
      <c r="M189" s="182"/>
    </row>
    <row r="190" spans="7:13">
      <c r="G190" s="182"/>
      <c r="H190" s="182"/>
      <c r="I190" s="182"/>
      <c r="J190" s="182"/>
      <c r="K190" s="182"/>
      <c r="L190" s="182"/>
      <c r="M190" s="182"/>
    </row>
    <row r="191" spans="7:13">
      <c r="G191" s="182"/>
      <c r="H191" s="182"/>
      <c r="I191" s="182"/>
      <c r="J191" s="182"/>
      <c r="K191" s="182"/>
      <c r="L191" s="182"/>
      <c r="M191" s="182"/>
    </row>
    <row r="192" spans="7:13">
      <c r="G192" s="182"/>
      <c r="H192" s="182"/>
      <c r="I192" s="182"/>
      <c r="J192" s="182"/>
      <c r="K192" s="182"/>
      <c r="L192" s="182"/>
      <c r="M192" s="182"/>
    </row>
    <row r="193" spans="7:13">
      <c r="G193" s="182"/>
      <c r="H193" s="182"/>
      <c r="I193" s="182"/>
      <c r="J193" s="182"/>
      <c r="K193" s="182"/>
      <c r="L193" s="182"/>
      <c r="M193" s="182"/>
    </row>
    <row r="194" spans="7:13">
      <c r="G194" s="182"/>
      <c r="H194" s="182"/>
      <c r="I194" s="182"/>
      <c r="J194" s="182"/>
      <c r="K194" s="182"/>
      <c r="L194" s="182"/>
      <c r="M194" s="182"/>
    </row>
    <row r="195" spans="7:13">
      <c r="G195" s="182"/>
      <c r="H195" s="182"/>
      <c r="I195" s="182"/>
      <c r="J195" s="182"/>
      <c r="K195" s="182"/>
      <c r="L195" s="182"/>
      <c r="M195" s="182"/>
    </row>
    <row r="196" spans="7:13">
      <c r="G196" s="182"/>
      <c r="H196" s="182"/>
      <c r="I196" s="182"/>
      <c r="J196" s="182"/>
      <c r="K196" s="182"/>
      <c r="L196" s="182"/>
      <c r="M196" s="182"/>
    </row>
    <row r="197" spans="7:13">
      <c r="G197" s="182"/>
      <c r="H197" s="182"/>
      <c r="I197" s="182"/>
      <c r="J197" s="182"/>
      <c r="K197" s="182"/>
      <c r="L197" s="182"/>
      <c r="M197" s="182"/>
    </row>
    <row r="198" spans="7:13">
      <c r="G198" s="182"/>
      <c r="H198" s="182"/>
      <c r="I198" s="182"/>
      <c r="J198" s="182"/>
      <c r="K198" s="182"/>
      <c r="L198" s="182"/>
      <c r="M198" s="182"/>
    </row>
    <row r="199" spans="7:13">
      <c r="G199" s="182"/>
      <c r="H199" s="182"/>
      <c r="I199" s="182"/>
      <c r="J199" s="182"/>
      <c r="K199" s="182"/>
      <c r="L199" s="182"/>
      <c r="M199" s="182"/>
    </row>
    <row r="200" spans="7:13">
      <c r="G200" s="182"/>
      <c r="H200" s="182"/>
      <c r="I200" s="182"/>
      <c r="J200" s="182"/>
      <c r="K200" s="182"/>
      <c r="L200" s="182"/>
      <c r="M200" s="182"/>
    </row>
    <row r="201" spans="7:13">
      <c r="G201" s="182"/>
      <c r="H201" s="182"/>
      <c r="I201" s="182"/>
      <c r="J201" s="182"/>
      <c r="K201" s="182"/>
      <c r="L201" s="182"/>
      <c r="M201" s="182"/>
    </row>
    <row r="202" spans="7:13">
      <c r="G202" s="182"/>
      <c r="H202" s="182"/>
      <c r="I202" s="182"/>
      <c r="J202" s="182"/>
      <c r="K202" s="182"/>
      <c r="L202" s="182"/>
      <c r="M202" s="182"/>
    </row>
    <row r="203" spans="7:13">
      <c r="G203" s="182"/>
      <c r="H203" s="182"/>
      <c r="I203" s="182"/>
      <c r="J203" s="182"/>
      <c r="K203" s="182"/>
      <c r="L203" s="182"/>
      <c r="M203" s="182"/>
    </row>
    <row r="204" spans="7:13">
      <c r="G204" s="182"/>
      <c r="H204" s="182"/>
      <c r="I204" s="182"/>
      <c r="J204" s="182"/>
      <c r="K204" s="182"/>
      <c r="L204" s="182"/>
      <c r="M204" s="182"/>
    </row>
    <row r="205" spans="7:13">
      <c r="G205" s="182"/>
      <c r="H205" s="182"/>
      <c r="I205" s="182"/>
      <c r="J205" s="182"/>
      <c r="K205" s="182"/>
      <c r="L205" s="182"/>
      <c r="M205" s="182"/>
    </row>
    <row r="206" spans="7:13">
      <c r="G206" s="182"/>
      <c r="H206" s="182"/>
      <c r="I206" s="182"/>
      <c r="J206" s="182"/>
      <c r="K206" s="182"/>
      <c r="L206" s="182"/>
      <c r="M206" s="182"/>
    </row>
    <row r="207" spans="7:13">
      <c r="G207" s="182"/>
      <c r="H207" s="182"/>
      <c r="I207" s="182"/>
      <c r="J207" s="182"/>
      <c r="K207" s="182"/>
      <c r="L207" s="182"/>
      <c r="M207" s="182"/>
    </row>
    <row r="208" spans="7:13">
      <c r="G208" s="182"/>
      <c r="H208" s="182"/>
      <c r="I208" s="182"/>
      <c r="J208" s="182"/>
      <c r="K208" s="182"/>
      <c r="L208" s="182"/>
      <c r="M208" s="182"/>
    </row>
    <row r="209" spans="7:13">
      <c r="G209" s="182"/>
      <c r="H209" s="182"/>
      <c r="I209" s="182"/>
      <c r="J209" s="182"/>
      <c r="K209" s="182"/>
      <c r="L209" s="182"/>
      <c r="M209" s="182"/>
    </row>
    <row r="210" spans="7:13">
      <c r="G210" s="182"/>
      <c r="H210" s="182"/>
      <c r="I210" s="182"/>
      <c r="J210" s="182"/>
      <c r="K210" s="182"/>
      <c r="L210" s="182"/>
      <c r="M210" s="182"/>
    </row>
    <row r="211" spans="7:13">
      <c r="G211" s="182"/>
      <c r="H211" s="182"/>
      <c r="I211" s="182"/>
      <c r="J211" s="182"/>
      <c r="K211" s="182"/>
      <c r="L211" s="182"/>
      <c r="M211" s="182"/>
    </row>
    <row r="212" spans="7:13">
      <c r="G212" s="182"/>
      <c r="H212" s="182"/>
      <c r="I212" s="182"/>
      <c r="J212" s="182"/>
      <c r="K212" s="182"/>
      <c r="L212" s="182"/>
      <c r="M212" s="182"/>
    </row>
    <row r="213" spans="7:13">
      <c r="G213" s="182"/>
      <c r="H213" s="182"/>
      <c r="I213" s="182"/>
      <c r="J213" s="182"/>
      <c r="K213" s="182"/>
      <c r="L213" s="182"/>
      <c r="M213" s="182"/>
    </row>
    <row r="214" spans="7:13">
      <c r="G214" s="182"/>
      <c r="H214" s="182"/>
      <c r="I214" s="182"/>
      <c r="J214" s="182"/>
      <c r="K214" s="182"/>
      <c r="L214" s="182"/>
      <c r="M214" s="182"/>
    </row>
    <row r="215" spans="7:13">
      <c r="G215" s="182"/>
      <c r="H215" s="182"/>
      <c r="I215" s="182"/>
      <c r="J215" s="182"/>
      <c r="K215" s="182"/>
      <c r="L215" s="182"/>
      <c r="M215" s="182"/>
    </row>
    <row r="216" spans="7:13">
      <c r="G216" s="182"/>
      <c r="H216" s="182"/>
      <c r="I216" s="182"/>
      <c r="J216" s="182"/>
      <c r="K216" s="182"/>
      <c r="L216" s="182"/>
      <c r="M216" s="182"/>
    </row>
    <row r="217" spans="7:13">
      <c r="G217" s="182"/>
      <c r="H217" s="182"/>
      <c r="I217" s="182"/>
      <c r="J217" s="182"/>
      <c r="K217" s="182"/>
      <c r="L217" s="182"/>
      <c r="M217" s="182"/>
    </row>
    <row r="218" spans="7:13">
      <c r="G218" s="182"/>
      <c r="H218" s="182"/>
      <c r="I218" s="182"/>
      <c r="J218" s="182"/>
      <c r="K218" s="182"/>
      <c r="L218" s="182"/>
      <c r="M218" s="182"/>
    </row>
    <row r="219" spans="7:13">
      <c r="G219" s="182"/>
      <c r="H219" s="182"/>
      <c r="I219" s="182"/>
      <c r="J219" s="182"/>
      <c r="K219" s="182"/>
      <c r="L219" s="182"/>
      <c r="M219" s="182"/>
    </row>
    <row r="220" spans="7:13">
      <c r="G220" s="182"/>
      <c r="H220" s="182"/>
      <c r="I220" s="182"/>
      <c r="J220" s="182"/>
      <c r="K220" s="182"/>
      <c r="L220" s="182"/>
      <c r="M220" s="182"/>
    </row>
    <row r="221" spans="7:13">
      <c r="G221" s="182"/>
      <c r="H221" s="182"/>
      <c r="I221" s="182"/>
      <c r="J221" s="182"/>
      <c r="K221" s="182"/>
      <c r="L221" s="182"/>
      <c r="M221" s="182"/>
    </row>
    <row r="222" spans="7:13">
      <c r="G222" s="182"/>
      <c r="H222" s="182"/>
      <c r="I222" s="182"/>
      <c r="J222" s="182"/>
      <c r="K222" s="182"/>
      <c r="L222" s="182"/>
      <c r="M222" s="182"/>
    </row>
    <row r="223" spans="7:13">
      <c r="G223" s="182"/>
      <c r="H223" s="182"/>
      <c r="I223" s="182"/>
      <c r="J223" s="182"/>
      <c r="K223" s="182"/>
      <c r="L223" s="182"/>
      <c r="M223" s="182"/>
    </row>
    <row r="224" spans="7:13">
      <c r="G224" s="182"/>
      <c r="H224" s="182"/>
      <c r="I224" s="182"/>
      <c r="J224" s="182"/>
      <c r="K224" s="182"/>
      <c r="L224" s="182"/>
      <c r="M224" s="182"/>
    </row>
    <row r="225" spans="7:13">
      <c r="G225" s="182"/>
      <c r="H225" s="182"/>
      <c r="I225" s="182"/>
      <c r="J225" s="182"/>
      <c r="K225" s="182"/>
      <c r="L225" s="182"/>
      <c r="M225" s="182"/>
    </row>
    <row r="226" spans="7:13">
      <c r="G226" s="182"/>
      <c r="H226" s="182"/>
      <c r="I226" s="182"/>
      <c r="J226" s="182"/>
      <c r="K226" s="182"/>
      <c r="L226" s="182"/>
      <c r="M226" s="182"/>
    </row>
    <row r="227" spans="7:13">
      <c r="G227" s="182"/>
      <c r="H227" s="182"/>
      <c r="I227" s="182"/>
      <c r="J227" s="182"/>
      <c r="K227" s="182"/>
      <c r="L227" s="182"/>
      <c r="M227" s="182"/>
    </row>
    <row r="228" spans="7:13">
      <c r="G228" s="182"/>
      <c r="H228" s="182"/>
      <c r="I228" s="182"/>
      <c r="J228" s="182"/>
      <c r="K228" s="182"/>
      <c r="L228" s="182"/>
      <c r="M228" s="182"/>
    </row>
    <row r="229" spans="7:13">
      <c r="G229" s="182"/>
      <c r="H229" s="182"/>
      <c r="I229" s="182"/>
      <c r="J229" s="182"/>
      <c r="K229" s="182"/>
      <c r="L229" s="182"/>
      <c r="M229" s="182"/>
    </row>
    <row r="230" spans="7:13">
      <c r="G230" s="182"/>
      <c r="H230" s="182"/>
      <c r="I230" s="182"/>
      <c r="J230" s="182"/>
      <c r="K230" s="182"/>
      <c r="L230" s="182"/>
      <c r="M230" s="182"/>
    </row>
    <row r="231" spans="7:13">
      <c r="G231" s="182"/>
      <c r="H231" s="182"/>
      <c r="I231" s="182"/>
      <c r="J231" s="182"/>
      <c r="K231" s="182"/>
      <c r="L231" s="182"/>
      <c r="M231" s="182"/>
    </row>
    <row r="232" spans="7:13">
      <c r="H232" s="182"/>
      <c r="I232" s="182"/>
      <c r="J232" s="182"/>
      <c r="K232" s="182"/>
      <c r="L232" s="182"/>
      <c r="M232" s="182"/>
    </row>
    <row r="233" spans="7:13">
      <c r="H233" s="182"/>
      <c r="I233" s="182"/>
      <c r="J233" s="182"/>
      <c r="K233" s="182"/>
      <c r="L233" s="182"/>
      <c r="M233" s="182"/>
    </row>
    <row r="234" spans="7:13">
      <c r="H234" s="182"/>
      <c r="I234" s="182"/>
      <c r="J234" s="182"/>
      <c r="K234" s="182"/>
      <c r="L234" s="182"/>
      <c r="M234" s="182"/>
    </row>
    <row r="235" spans="7:13">
      <c r="H235" s="182"/>
      <c r="I235" s="182"/>
      <c r="J235" s="182"/>
      <c r="K235" s="182"/>
      <c r="L235" s="182"/>
      <c r="M235" s="182"/>
    </row>
    <row r="236" spans="7:13">
      <c r="H236" s="182"/>
      <c r="I236" s="182"/>
      <c r="J236" s="182"/>
      <c r="K236" s="182"/>
      <c r="L236" s="182"/>
      <c r="M236" s="182"/>
    </row>
    <row r="237" spans="7:13">
      <c r="H237" s="182"/>
      <c r="I237" s="182"/>
      <c r="J237" s="182"/>
      <c r="K237" s="182"/>
      <c r="L237" s="182"/>
      <c r="M237" s="182"/>
    </row>
    <row r="238" spans="7:13">
      <c r="H238" s="182"/>
      <c r="I238" s="182"/>
      <c r="J238" s="182"/>
      <c r="K238" s="182"/>
      <c r="L238" s="182"/>
      <c r="M238" s="182"/>
    </row>
    <row r="239" spans="7:13">
      <c r="H239" s="182"/>
      <c r="I239" s="182"/>
      <c r="J239" s="182"/>
      <c r="K239" s="182"/>
      <c r="L239" s="182"/>
      <c r="M239" s="182"/>
    </row>
    <row r="240" spans="7:13">
      <c r="H240" s="182"/>
      <c r="I240" s="182"/>
      <c r="J240" s="182"/>
      <c r="K240" s="182"/>
      <c r="L240" s="182"/>
      <c r="M240" s="182"/>
    </row>
    <row r="241" spans="8:13">
      <c r="H241" s="182"/>
      <c r="I241" s="182"/>
      <c r="J241" s="182"/>
      <c r="K241" s="182"/>
      <c r="L241" s="182"/>
      <c r="M241" s="182"/>
    </row>
    <row r="242" spans="8:13">
      <c r="H242" s="182"/>
      <c r="I242" s="182"/>
      <c r="J242" s="182"/>
      <c r="K242" s="182"/>
      <c r="L242" s="182"/>
      <c r="M242" s="182"/>
    </row>
    <row r="243" spans="8:13">
      <c r="H243" s="182"/>
      <c r="I243" s="182"/>
      <c r="J243" s="182"/>
      <c r="K243" s="182"/>
      <c r="L243" s="182"/>
      <c r="M243" s="182"/>
    </row>
    <row r="244" spans="8:13">
      <c r="H244" s="182"/>
      <c r="I244" s="182"/>
      <c r="J244" s="182"/>
      <c r="K244" s="182"/>
      <c r="L244" s="182"/>
      <c r="M244" s="182"/>
    </row>
    <row r="245" spans="8:13">
      <c r="H245" s="182"/>
      <c r="I245" s="182"/>
      <c r="J245" s="182"/>
      <c r="K245" s="182"/>
      <c r="L245" s="182"/>
      <c r="M245" s="182"/>
    </row>
    <row r="246" spans="8:13">
      <c r="H246" s="182"/>
      <c r="I246" s="182"/>
      <c r="J246" s="182"/>
      <c r="K246" s="182"/>
      <c r="L246" s="182"/>
      <c r="M246" s="182"/>
    </row>
    <row r="247" spans="8:13">
      <c r="H247" s="182"/>
      <c r="I247" s="182"/>
      <c r="J247" s="182"/>
      <c r="K247" s="182"/>
      <c r="L247" s="182"/>
      <c r="M247" s="182"/>
    </row>
    <row r="248" spans="8:13">
      <c r="H248" s="182"/>
      <c r="I248" s="182"/>
      <c r="J248" s="182"/>
      <c r="K248" s="182"/>
      <c r="L248" s="182"/>
      <c r="M248" s="182"/>
    </row>
    <row r="249" spans="8:13">
      <c r="H249" s="182"/>
      <c r="I249" s="182"/>
      <c r="J249" s="182"/>
      <c r="K249" s="182"/>
      <c r="L249" s="182"/>
      <c r="M249" s="182"/>
    </row>
    <row r="250" spans="8:13">
      <c r="H250" s="182"/>
      <c r="I250" s="182"/>
      <c r="J250" s="182"/>
      <c r="K250" s="182"/>
      <c r="L250" s="182"/>
      <c r="M250" s="182"/>
    </row>
    <row r="251" spans="8:13">
      <c r="H251" s="182"/>
      <c r="I251" s="182"/>
      <c r="J251" s="182"/>
      <c r="K251" s="182"/>
      <c r="L251" s="182"/>
      <c r="M251" s="182"/>
    </row>
    <row r="252" spans="8:13">
      <c r="H252" s="182"/>
      <c r="I252" s="182"/>
      <c r="J252" s="182"/>
      <c r="K252" s="182"/>
      <c r="L252" s="182"/>
      <c r="M252" s="182"/>
    </row>
    <row r="253" spans="8:13">
      <c r="H253" s="182"/>
      <c r="I253" s="182"/>
      <c r="J253" s="182"/>
      <c r="K253" s="182"/>
      <c r="L253" s="182"/>
      <c r="M253" s="182"/>
    </row>
    <row r="254" spans="8:13">
      <c r="H254" s="182"/>
      <c r="I254" s="182"/>
      <c r="J254" s="182"/>
      <c r="K254" s="182"/>
      <c r="L254" s="182"/>
      <c r="M254" s="182"/>
    </row>
    <row r="255" spans="8:13">
      <c r="H255" s="182"/>
      <c r="I255" s="182"/>
      <c r="J255" s="182"/>
      <c r="K255" s="182"/>
      <c r="L255" s="182"/>
      <c r="M255" s="182"/>
    </row>
    <row r="256" spans="8:13">
      <c r="H256" s="182"/>
      <c r="I256" s="182"/>
      <c r="J256" s="182"/>
      <c r="K256" s="182"/>
      <c r="L256" s="182"/>
      <c r="M256" s="182"/>
    </row>
    <row r="257" spans="8:13">
      <c r="H257" s="182"/>
      <c r="I257" s="182"/>
      <c r="J257" s="182"/>
      <c r="K257" s="182"/>
      <c r="L257" s="182"/>
      <c r="M257" s="182"/>
    </row>
    <row r="258" spans="8:13">
      <c r="H258" s="182"/>
      <c r="I258" s="182"/>
      <c r="J258" s="182"/>
      <c r="K258" s="182"/>
      <c r="L258" s="182"/>
      <c r="M258" s="182"/>
    </row>
    <row r="259" spans="8:13">
      <c r="H259" s="182"/>
      <c r="I259" s="182"/>
      <c r="J259" s="182"/>
      <c r="K259" s="182"/>
      <c r="L259" s="182"/>
      <c r="M259" s="182"/>
    </row>
    <row r="260" spans="8:13">
      <c r="H260" s="182"/>
      <c r="I260" s="182"/>
      <c r="J260" s="182"/>
      <c r="K260" s="182"/>
      <c r="L260" s="182"/>
      <c r="M260" s="182"/>
    </row>
    <row r="261" spans="8:13">
      <c r="H261" s="182"/>
      <c r="I261" s="182"/>
      <c r="J261" s="182"/>
      <c r="K261" s="182"/>
      <c r="L261" s="182"/>
      <c r="M261" s="182"/>
    </row>
    <row r="262" spans="8:13">
      <c r="H262" s="182"/>
      <c r="I262" s="182"/>
      <c r="J262" s="182"/>
      <c r="K262" s="182"/>
      <c r="L262" s="182"/>
      <c r="M262" s="182"/>
    </row>
    <row r="263" spans="8:13">
      <c r="H263" s="182"/>
      <c r="I263" s="182"/>
      <c r="J263" s="182"/>
      <c r="K263" s="182"/>
      <c r="L263" s="182"/>
      <c r="M263" s="182"/>
    </row>
    <row r="264" spans="8:13">
      <c r="H264" s="182"/>
      <c r="I264" s="182"/>
      <c r="J264" s="182"/>
      <c r="K264" s="182"/>
      <c r="L264" s="182"/>
      <c r="M264" s="182"/>
    </row>
    <row r="265" spans="8:13">
      <c r="H265" s="182"/>
      <c r="I265" s="182"/>
      <c r="J265" s="182"/>
      <c r="K265" s="182"/>
      <c r="L265" s="182"/>
      <c r="M265" s="182"/>
    </row>
  </sheetData>
  <mergeCells count="30">
    <mergeCell ref="H73:M73"/>
    <mergeCell ref="C72:F72"/>
    <mergeCell ref="J70:M70"/>
    <mergeCell ref="J71:M71"/>
    <mergeCell ref="J63:M63"/>
    <mergeCell ref="H64:L64"/>
    <mergeCell ref="H65:L65"/>
    <mergeCell ref="H67:M67"/>
    <mergeCell ref="H95:L95"/>
    <mergeCell ref="A1:N4"/>
    <mergeCell ref="J27:M27"/>
    <mergeCell ref="J28:M28"/>
    <mergeCell ref="I29:M29"/>
    <mergeCell ref="H31:M31"/>
    <mergeCell ref="J26:M26"/>
    <mergeCell ref="C70:F70"/>
    <mergeCell ref="C54:F54"/>
    <mergeCell ref="C20:F20"/>
    <mergeCell ref="C37:F37"/>
    <mergeCell ref="H6:M6"/>
    <mergeCell ref="J93:M93"/>
    <mergeCell ref="J46:M46"/>
    <mergeCell ref="J68:M68"/>
    <mergeCell ref="J69:M69"/>
    <mergeCell ref="H135:L135"/>
    <mergeCell ref="H98:M98"/>
    <mergeCell ref="J113:M113"/>
    <mergeCell ref="H115:L115"/>
    <mergeCell ref="H118:M118"/>
    <mergeCell ref="J133:M1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7A10-5DB0-40BE-BA22-0832AFA68E34}">
  <dimension ref="A1:M31"/>
  <sheetViews>
    <sheetView topLeftCell="A16" workbookViewId="0">
      <selection activeCell="J4" sqref="J4"/>
    </sheetView>
  </sheetViews>
  <sheetFormatPr defaultRowHeight="15"/>
  <cols>
    <col min="1" max="1" width="3" bestFit="1" customWidth="1"/>
    <col min="2" max="2" width="1.85546875" bestFit="1" customWidth="1"/>
  </cols>
  <sheetData>
    <row r="1" spans="1:13" ht="15" customHeight="1">
      <c r="A1" s="81" t="s">
        <v>0</v>
      </c>
      <c r="B1" s="82"/>
      <c r="C1" s="82"/>
      <c r="D1" s="82"/>
      <c r="E1" s="474" t="s">
        <v>1</v>
      </c>
      <c r="F1" s="475"/>
      <c r="G1" s="475"/>
      <c r="H1" s="475"/>
      <c r="I1" s="476"/>
      <c r="J1" s="478"/>
      <c r="K1" s="478"/>
      <c r="L1" s="69"/>
      <c r="M1" s="69"/>
    </row>
    <row r="2" spans="1:13" ht="15" customHeight="1">
      <c r="A2" s="79"/>
      <c r="B2" s="83"/>
      <c r="C2" s="83"/>
      <c r="D2" s="83"/>
      <c r="E2" s="477" t="s">
        <v>3</v>
      </c>
      <c r="F2" s="478"/>
      <c r="G2" s="479"/>
      <c r="H2" s="70" t="s">
        <v>4</v>
      </c>
      <c r="I2" s="70" t="s">
        <v>5</v>
      </c>
      <c r="J2" s="70" t="s">
        <v>6</v>
      </c>
      <c r="K2" s="81" t="s">
        <v>7</v>
      </c>
      <c r="L2" s="70" t="s">
        <v>5</v>
      </c>
      <c r="M2" s="81" t="s">
        <v>8</v>
      </c>
    </row>
    <row r="3" spans="1:13">
      <c r="A3" s="84"/>
      <c r="B3" s="85"/>
      <c r="C3" s="85"/>
      <c r="D3" s="85"/>
      <c r="E3" s="68" t="s">
        <v>9</v>
      </c>
      <c r="F3" s="68" t="s">
        <v>136</v>
      </c>
      <c r="G3" s="68" t="s">
        <v>11</v>
      </c>
      <c r="H3" s="71"/>
      <c r="I3" s="71"/>
      <c r="J3" s="72"/>
      <c r="K3" s="86"/>
      <c r="L3" s="72"/>
      <c r="M3" s="84"/>
    </row>
    <row r="4" spans="1:13">
      <c r="A4" s="58"/>
      <c r="B4" s="76" t="s">
        <v>13</v>
      </c>
      <c r="C4" s="80"/>
      <c r="D4" s="74">
        <v>13</v>
      </c>
      <c r="E4" s="66">
        <v>172</v>
      </c>
      <c r="F4" s="67"/>
      <c r="G4" s="65">
        <v>172</v>
      </c>
      <c r="H4" s="67"/>
      <c r="I4" s="65">
        <v>172</v>
      </c>
      <c r="J4" s="63"/>
      <c r="K4" s="63"/>
      <c r="L4" s="64"/>
      <c r="M4" s="66">
        <v>48</v>
      </c>
    </row>
    <row r="5" spans="1:13">
      <c r="A5" s="59" t="s">
        <v>16</v>
      </c>
      <c r="B5" s="77"/>
      <c r="C5" s="75"/>
      <c r="D5" s="74">
        <v>12</v>
      </c>
      <c r="E5" s="66">
        <v>2</v>
      </c>
      <c r="F5" s="67"/>
      <c r="G5" s="65">
        <v>2</v>
      </c>
      <c r="H5" s="67"/>
      <c r="I5" s="65">
        <v>2</v>
      </c>
      <c r="J5" s="63"/>
      <c r="K5" s="63"/>
      <c r="L5" s="64"/>
      <c r="M5" s="66">
        <v>0</v>
      </c>
    </row>
    <row r="6" spans="1:13">
      <c r="A6" s="59" t="s">
        <v>137</v>
      </c>
      <c r="B6" s="78"/>
      <c r="C6" s="79" t="s">
        <v>138</v>
      </c>
      <c r="D6" s="74">
        <v>11</v>
      </c>
      <c r="E6" s="66">
        <v>10</v>
      </c>
      <c r="F6" s="67"/>
      <c r="G6" s="65">
        <v>10</v>
      </c>
      <c r="H6" s="67"/>
      <c r="I6" s="65">
        <v>10</v>
      </c>
      <c r="J6" s="63"/>
      <c r="K6" s="63"/>
      <c r="L6" s="64"/>
      <c r="M6" s="66">
        <v>0</v>
      </c>
    </row>
    <row r="7" spans="1:13">
      <c r="A7" s="59" t="s">
        <v>16</v>
      </c>
      <c r="B7" s="76" t="s">
        <v>15</v>
      </c>
      <c r="C7" s="79" t="s">
        <v>139</v>
      </c>
      <c r="D7" s="74">
        <v>10</v>
      </c>
      <c r="E7" s="66">
        <v>32</v>
      </c>
      <c r="F7" s="67"/>
      <c r="G7" s="65">
        <v>32</v>
      </c>
      <c r="H7" s="67"/>
      <c r="I7" s="65">
        <v>32</v>
      </c>
      <c r="J7" s="63"/>
      <c r="K7" s="63"/>
      <c r="L7" s="64"/>
      <c r="M7" s="66">
        <v>0</v>
      </c>
    </row>
    <row r="8" spans="1:13">
      <c r="A8" s="60" t="s">
        <v>140</v>
      </c>
      <c r="B8" s="77"/>
      <c r="C8" s="79" t="s">
        <v>141</v>
      </c>
      <c r="D8" s="74">
        <v>9</v>
      </c>
      <c r="E8" s="66">
        <v>2</v>
      </c>
      <c r="F8" s="67"/>
      <c r="G8" s="65">
        <v>2</v>
      </c>
      <c r="H8" s="67"/>
      <c r="I8" s="65">
        <v>2</v>
      </c>
      <c r="J8" s="63"/>
      <c r="K8" s="63"/>
      <c r="L8" s="64"/>
      <c r="M8" s="66">
        <v>0</v>
      </c>
    </row>
    <row r="9" spans="1:13">
      <c r="A9" s="60" t="s">
        <v>142</v>
      </c>
      <c r="B9" s="77"/>
      <c r="C9" s="79" t="s">
        <v>143</v>
      </c>
      <c r="D9" s="74">
        <v>8</v>
      </c>
      <c r="E9" s="66">
        <v>56</v>
      </c>
      <c r="F9" s="67"/>
      <c r="G9" s="65">
        <v>56</v>
      </c>
      <c r="H9" s="67"/>
      <c r="I9" s="65">
        <v>56</v>
      </c>
      <c r="J9" s="63"/>
      <c r="K9" s="63"/>
      <c r="L9" s="64"/>
      <c r="M9" s="66">
        <v>0</v>
      </c>
    </row>
    <row r="10" spans="1:13">
      <c r="A10" s="59" t="s">
        <v>138</v>
      </c>
      <c r="B10" s="77"/>
      <c r="C10" s="79" t="s">
        <v>144</v>
      </c>
      <c r="D10" s="74">
        <v>7</v>
      </c>
      <c r="E10" s="66">
        <v>26</v>
      </c>
      <c r="F10" s="67"/>
      <c r="G10" s="65">
        <v>26</v>
      </c>
      <c r="H10" s="67"/>
      <c r="I10" s="65">
        <v>26</v>
      </c>
      <c r="J10" s="63"/>
      <c r="K10" s="63"/>
      <c r="L10" s="64"/>
      <c r="M10" s="66">
        <v>0</v>
      </c>
    </row>
    <row r="11" spans="1:13">
      <c r="A11" s="60" t="s">
        <v>145</v>
      </c>
      <c r="B11" s="78"/>
      <c r="C11" s="79" t="s">
        <v>142</v>
      </c>
      <c r="D11" s="74">
        <v>6</v>
      </c>
      <c r="E11" s="66">
        <v>46</v>
      </c>
      <c r="F11" s="67"/>
      <c r="G11" s="65">
        <v>46</v>
      </c>
      <c r="H11" s="67"/>
      <c r="I11" s="65">
        <v>46</v>
      </c>
      <c r="J11" s="63"/>
      <c r="K11" s="63"/>
      <c r="L11" s="64"/>
      <c r="M11" s="66">
        <v>0</v>
      </c>
    </row>
    <row r="12" spans="1:13">
      <c r="A12" s="59" t="s">
        <v>16</v>
      </c>
      <c r="B12" s="76" t="s">
        <v>16</v>
      </c>
      <c r="C12" s="79" t="s">
        <v>146</v>
      </c>
      <c r="D12" s="74">
        <v>5</v>
      </c>
      <c r="E12" s="66">
        <v>47</v>
      </c>
      <c r="F12" s="67"/>
      <c r="G12" s="65">
        <v>47</v>
      </c>
      <c r="H12" s="67"/>
      <c r="I12" s="65">
        <v>47</v>
      </c>
      <c r="J12" s="63"/>
      <c r="K12" s="63"/>
      <c r="L12" s="64"/>
      <c r="M12" s="66">
        <v>0</v>
      </c>
    </row>
    <row r="13" spans="1:13">
      <c r="A13" s="61"/>
      <c r="B13" s="77"/>
      <c r="C13" s="79" t="s">
        <v>144</v>
      </c>
      <c r="D13" s="74">
        <v>4</v>
      </c>
      <c r="E13" s="66">
        <v>25</v>
      </c>
      <c r="F13" s="67"/>
      <c r="G13" s="65">
        <v>25</v>
      </c>
      <c r="H13" s="67"/>
      <c r="I13" s="65">
        <v>25</v>
      </c>
      <c r="J13" s="63"/>
      <c r="K13" s="63"/>
      <c r="L13" s="64"/>
      <c r="M13" s="66">
        <v>0</v>
      </c>
    </row>
    <row r="14" spans="1:13">
      <c r="A14" s="61"/>
      <c r="B14" s="77"/>
      <c r="C14" s="75"/>
      <c r="D14" s="74">
        <v>3</v>
      </c>
      <c r="E14" s="66">
        <v>0</v>
      </c>
      <c r="F14" s="66">
        <v>11</v>
      </c>
      <c r="G14" s="65">
        <v>11</v>
      </c>
      <c r="H14" s="67"/>
      <c r="I14" s="65">
        <v>11</v>
      </c>
      <c r="J14" s="63"/>
      <c r="K14" s="63"/>
      <c r="L14" s="64"/>
      <c r="M14" s="66">
        <v>0</v>
      </c>
    </row>
    <row r="15" spans="1:13">
      <c r="A15" s="61"/>
      <c r="B15" s="77"/>
      <c r="C15" s="75"/>
      <c r="D15" s="74">
        <v>2</v>
      </c>
      <c r="E15" s="66">
        <v>0</v>
      </c>
      <c r="F15" s="66">
        <v>14</v>
      </c>
      <c r="G15" s="65">
        <v>14</v>
      </c>
      <c r="H15" s="67"/>
      <c r="I15" s="65">
        <v>14</v>
      </c>
      <c r="J15" s="63"/>
      <c r="K15" s="63"/>
      <c r="L15" s="64"/>
      <c r="M15" s="66">
        <v>2</v>
      </c>
    </row>
    <row r="16" spans="1:13">
      <c r="A16" s="62"/>
      <c r="B16" s="78"/>
      <c r="C16" s="73"/>
      <c r="D16" s="74">
        <v>1</v>
      </c>
      <c r="E16" s="66">
        <v>0</v>
      </c>
      <c r="F16" s="66">
        <v>13</v>
      </c>
      <c r="G16" s="65">
        <v>13</v>
      </c>
      <c r="H16" s="66">
        <v>45</v>
      </c>
      <c r="I16" s="65">
        <v>58</v>
      </c>
      <c r="J16" s="63"/>
      <c r="K16" s="63"/>
      <c r="L16" s="64"/>
      <c r="M16" s="66">
        <v>0</v>
      </c>
    </row>
    <row r="17" spans="1:13" ht="15" customHeight="1">
      <c r="A17" s="68" t="s">
        <v>17</v>
      </c>
      <c r="B17" s="69"/>
      <c r="C17" s="69"/>
      <c r="D17" s="69"/>
      <c r="E17" s="65">
        <v>418</v>
      </c>
      <c r="F17" s="65">
        <v>38</v>
      </c>
      <c r="G17" s="65">
        <v>456</v>
      </c>
      <c r="H17" s="65">
        <v>45</v>
      </c>
      <c r="I17" s="65">
        <v>501</v>
      </c>
      <c r="J17" s="64"/>
      <c r="K17" s="64"/>
      <c r="L17" s="64"/>
      <c r="M17" s="65">
        <v>50</v>
      </c>
    </row>
    <row r="18" spans="1:13">
      <c r="A18" s="58"/>
      <c r="B18" s="76" t="s">
        <v>13</v>
      </c>
      <c r="C18" s="80"/>
      <c r="D18" s="74">
        <v>13</v>
      </c>
      <c r="E18" s="66">
        <v>460</v>
      </c>
      <c r="F18" s="67"/>
      <c r="G18" s="65">
        <v>460</v>
      </c>
      <c r="H18" s="67"/>
      <c r="I18" s="65">
        <v>460</v>
      </c>
      <c r="J18" s="63"/>
      <c r="K18" s="63"/>
      <c r="L18" s="64"/>
      <c r="M18" s="66">
        <v>110</v>
      </c>
    </row>
    <row r="19" spans="1:13">
      <c r="A19" s="61"/>
      <c r="B19" s="77"/>
      <c r="C19" s="75"/>
      <c r="D19" s="74">
        <v>12</v>
      </c>
      <c r="E19" s="66">
        <v>4</v>
      </c>
      <c r="F19" s="67"/>
      <c r="G19" s="65">
        <v>4</v>
      </c>
      <c r="H19" s="67"/>
      <c r="I19" s="65">
        <v>4</v>
      </c>
      <c r="J19" s="63"/>
      <c r="K19" s="63"/>
      <c r="L19" s="64"/>
      <c r="M19" s="66">
        <v>0</v>
      </c>
    </row>
    <row r="20" spans="1:13">
      <c r="A20" s="60" t="s">
        <v>145</v>
      </c>
      <c r="B20" s="78"/>
      <c r="C20" s="75"/>
      <c r="D20" s="74">
        <v>11</v>
      </c>
      <c r="E20" s="66">
        <v>11</v>
      </c>
      <c r="F20" s="67"/>
      <c r="G20" s="65">
        <v>11</v>
      </c>
      <c r="H20" s="67"/>
      <c r="I20" s="65">
        <v>11</v>
      </c>
      <c r="J20" s="63"/>
      <c r="K20" s="63"/>
      <c r="L20" s="64"/>
      <c r="M20" s="66">
        <v>0</v>
      </c>
    </row>
    <row r="21" spans="1:13">
      <c r="A21" s="59" t="s">
        <v>147</v>
      </c>
      <c r="B21" s="76" t="s">
        <v>15</v>
      </c>
      <c r="C21" s="79" t="s">
        <v>148</v>
      </c>
      <c r="D21" s="74">
        <v>10</v>
      </c>
      <c r="E21" s="66">
        <v>31</v>
      </c>
      <c r="F21" s="67"/>
      <c r="G21" s="65">
        <v>31</v>
      </c>
      <c r="H21" s="67"/>
      <c r="I21" s="65">
        <v>31</v>
      </c>
      <c r="J21" s="63"/>
      <c r="K21" s="63"/>
      <c r="L21" s="64"/>
      <c r="M21" s="66">
        <v>0</v>
      </c>
    </row>
    <row r="22" spans="1:13">
      <c r="A22" s="59" t="s">
        <v>13</v>
      </c>
      <c r="B22" s="77"/>
      <c r="C22" s="79" t="s">
        <v>147</v>
      </c>
      <c r="D22" s="74">
        <v>9</v>
      </c>
      <c r="E22" s="66">
        <v>6</v>
      </c>
      <c r="F22" s="67"/>
      <c r="G22" s="65">
        <v>6</v>
      </c>
      <c r="H22" s="67"/>
      <c r="I22" s="65">
        <v>6</v>
      </c>
      <c r="J22" s="63"/>
      <c r="K22" s="63"/>
      <c r="L22" s="64"/>
      <c r="M22" s="66">
        <v>0</v>
      </c>
    </row>
    <row r="23" spans="1:13">
      <c r="A23" s="59" t="s">
        <v>137</v>
      </c>
      <c r="B23" s="77"/>
      <c r="C23" s="79" t="s">
        <v>149</v>
      </c>
      <c r="D23" s="74">
        <v>8</v>
      </c>
      <c r="E23" s="66">
        <v>36</v>
      </c>
      <c r="F23" s="67"/>
      <c r="G23" s="65">
        <v>36</v>
      </c>
      <c r="H23" s="67"/>
      <c r="I23" s="65">
        <v>36</v>
      </c>
      <c r="J23" s="63"/>
      <c r="K23" s="63"/>
      <c r="L23" s="64"/>
      <c r="M23" s="66">
        <v>0</v>
      </c>
    </row>
    <row r="24" spans="1:13">
      <c r="A24" s="60" t="s">
        <v>142</v>
      </c>
      <c r="B24" s="77"/>
      <c r="C24" s="79" t="s">
        <v>142</v>
      </c>
      <c r="D24" s="74">
        <v>7</v>
      </c>
      <c r="E24" s="66">
        <v>26</v>
      </c>
      <c r="F24" s="67"/>
      <c r="G24" s="65">
        <v>26</v>
      </c>
      <c r="H24" s="67"/>
      <c r="I24" s="65">
        <v>26</v>
      </c>
      <c r="J24" s="63"/>
      <c r="K24" s="63"/>
      <c r="L24" s="64"/>
      <c r="M24" s="66">
        <v>0</v>
      </c>
    </row>
    <row r="25" spans="1:13">
      <c r="A25" s="59" t="s">
        <v>13</v>
      </c>
      <c r="B25" s="78"/>
      <c r="C25" s="79" t="s">
        <v>146</v>
      </c>
      <c r="D25" s="74">
        <v>6</v>
      </c>
      <c r="E25" s="66">
        <v>49</v>
      </c>
      <c r="F25" s="67"/>
      <c r="G25" s="65">
        <v>49</v>
      </c>
      <c r="H25" s="67"/>
      <c r="I25" s="65">
        <v>49</v>
      </c>
      <c r="J25" s="63"/>
      <c r="K25" s="63"/>
      <c r="L25" s="64"/>
      <c r="M25" s="66">
        <v>2</v>
      </c>
    </row>
    <row r="26" spans="1:13">
      <c r="A26" s="59" t="s">
        <v>146</v>
      </c>
      <c r="B26" s="76" t="s">
        <v>16</v>
      </c>
      <c r="C26" s="75"/>
      <c r="D26" s="74">
        <v>5</v>
      </c>
      <c r="E26" s="66">
        <v>46</v>
      </c>
      <c r="F26" s="67"/>
      <c r="G26" s="65">
        <v>46</v>
      </c>
      <c r="H26" s="67"/>
      <c r="I26" s="65">
        <v>46</v>
      </c>
      <c r="J26" s="63"/>
      <c r="K26" s="63"/>
      <c r="L26" s="64"/>
      <c r="M26" s="66">
        <v>0</v>
      </c>
    </row>
    <row r="27" spans="1:13">
      <c r="A27" s="61"/>
      <c r="B27" s="77"/>
      <c r="C27" s="75"/>
      <c r="D27" s="74">
        <v>4</v>
      </c>
      <c r="E27" s="66">
        <v>28</v>
      </c>
      <c r="F27" s="67"/>
      <c r="G27" s="65">
        <v>28</v>
      </c>
      <c r="H27" s="67"/>
      <c r="I27" s="65">
        <v>28</v>
      </c>
      <c r="J27" s="63"/>
      <c r="K27" s="63"/>
      <c r="L27" s="64"/>
      <c r="M27" s="66">
        <v>0</v>
      </c>
    </row>
    <row r="28" spans="1:13">
      <c r="A28" s="61"/>
      <c r="B28" s="77"/>
      <c r="C28" s="75"/>
      <c r="D28" s="74">
        <v>3</v>
      </c>
      <c r="E28" s="66">
        <v>0</v>
      </c>
      <c r="F28" s="66">
        <v>22</v>
      </c>
      <c r="G28" s="65">
        <v>22</v>
      </c>
      <c r="H28" s="67"/>
      <c r="I28" s="65">
        <v>22</v>
      </c>
      <c r="J28" s="63"/>
      <c r="K28" s="63"/>
      <c r="L28" s="64"/>
      <c r="M28" s="66">
        <v>0</v>
      </c>
    </row>
    <row r="29" spans="1:13">
      <c r="A29" s="61"/>
      <c r="B29" s="77"/>
      <c r="C29" s="75"/>
      <c r="D29" s="74">
        <v>2</v>
      </c>
      <c r="E29" s="66">
        <v>0</v>
      </c>
      <c r="F29" s="66">
        <v>8</v>
      </c>
      <c r="G29" s="65">
        <v>8</v>
      </c>
      <c r="H29" s="67"/>
      <c r="I29" s="65">
        <v>8</v>
      </c>
      <c r="J29" s="63"/>
      <c r="K29" s="63"/>
      <c r="L29" s="64"/>
      <c r="M29" s="66">
        <v>0</v>
      </c>
    </row>
    <row r="30" spans="1:13">
      <c r="A30" s="62"/>
      <c r="B30" s="78"/>
      <c r="C30" s="73"/>
      <c r="D30" s="74">
        <v>1</v>
      </c>
      <c r="E30" s="66">
        <v>0</v>
      </c>
      <c r="F30" s="66">
        <v>20</v>
      </c>
      <c r="G30" s="65">
        <v>20</v>
      </c>
      <c r="H30" s="66">
        <v>99</v>
      </c>
      <c r="I30" s="65">
        <v>119</v>
      </c>
      <c r="J30" s="63"/>
      <c r="K30" s="63"/>
      <c r="L30" s="64"/>
      <c r="M30" s="66">
        <v>4</v>
      </c>
    </row>
    <row r="31" spans="1:13" ht="15" customHeight="1">
      <c r="A31" s="68" t="s">
        <v>20</v>
      </c>
      <c r="B31" s="69"/>
      <c r="C31" s="69"/>
      <c r="D31" s="69"/>
      <c r="E31" s="65">
        <v>697</v>
      </c>
      <c r="F31" s="65">
        <v>50</v>
      </c>
      <c r="G31" s="65">
        <v>747</v>
      </c>
      <c r="H31" s="65">
        <v>99</v>
      </c>
      <c r="I31" s="65">
        <v>846</v>
      </c>
      <c r="J31" s="64"/>
      <c r="K31" s="64"/>
      <c r="L31" s="64"/>
      <c r="M31" s="65">
        <v>116</v>
      </c>
    </row>
  </sheetData>
  <mergeCells count="3">
    <mergeCell ref="E1:I1"/>
    <mergeCell ref="E2:G2"/>
    <mergeCell ref="J1:K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BB50-B39A-4FFD-A47A-42BBFFBB913B}">
  <dimension ref="A1:K47"/>
  <sheetViews>
    <sheetView topLeftCell="A26" workbookViewId="0">
      <selection activeCell="H3" sqref="H3:H29"/>
    </sheetView>
  </sheetViews>
  <sheetFormatPr defaultRowHeight="15"/>
  <sheetData>
    <row r="1" spans="1:11" s="182" customFormat="1"/>
    <row r="2" spans="1:11" s="182" customFormat="1" ht="15.75" thickBot="1"/>
    <row r="3" spans="1:11" ht="30.75" thickBot="1">
      <c r="A3" s="87" t="s">
        <v>150</v>
      </c>
      <c r="B3" s="88" t="s">
        <v>151</v>
      </c>
      <c r="C3" s="88">
        <v>401</v>
      </c>
      <c r="D3" s="88">
        <v>0</v>
      </c>
      <c r="E3" s="88">
        <v>401</v>
      </c>
      <c r="F3" s="88">
        <v>0</v>
      </c>
      <c r="G3" s="88">
        <v>401</v>
      </c>
      <c r="H3" s="88">
        <v>300</v>
      </c>
      <c r="I3" s="88">
        <v>35</v>
      </c>
      <c r="J3" s="88">
        <v>335</v>
      </c>
      <c r="K3" s="88">
        <v>40</v>
      </c>
    </row>
    <row r="4" spans="1:11" ht="30.75" thickBot="1">
      <c r="A4" s="89" t="s">
        <v>150</v>
      </c>
      <c r="B4" s="90" t="s">
        <v>152</v>
      </c>
      <c r="C4" s="90">
        <v>94</v>
      </c>
      <c r="D4" s="90">
        <v>0</v>
      </c>
      <c r="E4" s="90">
        <v>94</v>
      </c>
      <c r="F4" s="90">
        <v>0</v>
      </c>
      <c r="G4" s="90">
        <v>94</v>
      </c>
      <c r="H4" s="90">
        <v>0</v>
      </c>
      <c r="I4" s="90">
        <v>0</v>
      </c>
      <c r="J4" s="90">
        <v>0</v>
      </c>
      <c r="K4" s="90">
        <v>0</v>
      </c>
    </row>
    <row r="5" spans="1:11" ht="30.75" thickBot="1">
      <c r="A5" s="89" t="s">
        <v>150</v>
      </c>
      <c r="B5" s="90" t="s">
        <v>153</v>
      </c>
      <c r="C5" s="90">
        <v>69</v>
      </c>
      <c r="D5" s="90">
        <v>0</v>
      </c>
      <c r="E5" s="90">
        <v>69</v>
      </c>
      <c r="F5" s="90">
        <v>0</v>
      </c>
      <c r="G5" s="90">
        <v>69</v>
      </c>
      <c r="H5" s="90">
        <v>0</v>
      </c>
      <c r="I5" s="90">
        <v>0</v>
      </c>
      <c r="J5" s="90">
        <v>0</v>
      </c>
      <c r="K5" s="90">
        <v>0</v>
      </c>
    </row>
    <row r="6" spans="1:11" ht="30.75" thickBot="1">
      <c r="A6" s="89" t="s">
        <v>150</v>
      </c>
      <c r="B6" s="90" t="s">
        <v>154</v>
      </c>
      <c r="C6" s="90">
        <v>45</v>
      </c>
      <c r="D6" s="90">
        <v>0</v>
      </c>
      <c r="E6" s="90">
        <v>45</v>
      </c>
      <c r="F6" s="90">
        <v>0</v>
      </c>
      <c r="G6" s="90">
        <v>45</v>
      </c>
      <c r="H6" s="90">
        <v>1</v>
      </c>
      <c r="I6" s="90">
        <v>0</v>
      </c>
      <c r="J6" s="90">
        <v>1</v>
      </c>
      <c r="K6" s="90">
        <v>0</v>
      </c>
    </row>
    <row r="7" spans="1:11" ht="30.75" thickBot="1">
      <c r="A7" s="89" t="s">
        <v>150</v>
      </c>
      <c r="B7" s="90" t="s">
        <v>155</v>
      </c>
      <c r="C7" s="90">
        <v>46</v>
      </c>
      <c r="D7" s="90">
        <v>0</v>
      </c>
      <c r="E7" s="90">
        <v>46</v>
      </c>
      <c r="F7" s="90">
        <v>0</v>
      </c>
      <c r="G7" s="90">
        <v>46</v>
      </c>
      <c r="H7" s="90">
        <v>2</v>
      </c>
      <c r="I7" s="90">
        <v>0</v>
      </c>
      <c r="J7" s="90">
        <v>2</v>
      </c>
      <c r="K7" s="90">
        <v>0</v>
      </c>
    </row>
    <row r="8" spans="1:11" ht="30.75" thickBot="1">
      <c r="A8" s="89" t="s">
        <v>150</v>
      </c>
      <c r="B8" s="90" t="s">
        <v>156</v>
      </c>
      <c r="C8" s="90">
        <v>67</v>
      </c>
      <c r="D8" s="90">
        <v>0</v>
      </c>
      <c r="E8" s="90">
        <v>67</v>
      </c>
      <c r="F8" s="90">
        <v>0</v>
      </c>
      <c r="G8" s="90">
        <v>67</v>
      </c>
      <c r="H8" s="90">
        <v>1</v>
      </c>
      <c r="I8" s="90">
        <v>0</v>
      </c>
      <c r="J8" s="90">
        <v>1</v>
      </c>
      <c r="K8" s="90">
        <v>0</v>
      </c>
    </row>
    <row r="9" spans="1:11" ht="30.75" thickBot="1">
      <c r="A9" s="89" t="s">
        <v>150</v>
      </c>
      <c r="B9" s="90" t="s">
        <v>157</v>
      </c>
      <c r="C9" s="90">
        <v>87</v>
      </c>
      <c r="D9" s="90">
        <v>0</v>
      </c>
      <c r="E9" s="90">
        <v>87</v>
      </c>
      <c r="F9" s="90">
        <v>0</v>
      </c>
      <c r="G9" s="90">
        <v>87</v>
      </c>
      <c r="H9" s="90">
        <v>0</v>
      </c>
      <c r="I9" s="90">
        <v>1</v>
      </c>
      <c r="J9" s="90">
        <v>1</v>
      </c>
      <c r="K9" s="90">
        <v>1</v>
      </c>
    </row>
    <row r="10" spans="1:11" ht="30.75" thickBot="1">
      <c r="A10" s="89" t="s">
        <v>150</v>
      </c>
      <c r="B10" s="90" t="s">
        <v>158</v>
      </c>
      <c r="C10" s="90">
        <v>21</v>
      </c>
      <c r="D10" s="90">
        <v>0</v>
      </c>
      <c r="E10" s="90">
        <v>21</v>
      </c>
      <c r="F10" s="90">
        <v>0</v>
      </c>
      <c r="G10" s="90">
        <v>21</v>
      </c>
      <c r="H10" s="90">
        <v>0</v>
      </c>
      <c r="I10" s="90">
        <v>0</v>
      </c>
      <c r="J10" s="90">
        <v>0</v>
      </c>
      <c r="K10" s="90">
        <v>0</v>
      </c>
    </row>
    <row r="11" spans="1:11" ht="30.75" thickBot="1">
      <c r="A11" s="89" t="s">
        <v>150</v>
      </c>
      <c r="B11" s="90" t="s">
        <v>159</v>
      </c>
      <c r="C11" s="90">
        <v>35</v>
      </c>
      <c r="D11" s="90">
        <v>0</v>
      </c>
      <c r="E11" s="90">
        <v>35</v>
      </c>
      <c r="F11" s="90">
        <v>0</v>
      </c>
      <c r="G11" s="90">
        <v>35</v>
      </c>
      <c r="H11" s="90">
        <v>0</v>
      </c>
      <c r="I11" s="90">
        <v>0</v>
      </c>
      <c r="J11" s="90">
        <v>0</v>
      </c>
      <c r="K11" s="90">
        <v>0</v>
      </c>
    </row>
    <row r="12" spans="1:11" ht="30.75" thickBot="1">
      <c r="A12" s="89" t="s">
        <v>150</v>
      </c>
      <c r="B12" s="90" t="s">
        <v>160</v>
      </c>
      <c r="C12" s="90">
        <v>12</v>
      </c>
      <c r="D12" s="90">
        <v>0</v>
      </c>
      <c r="E12" s="90">
        <v>12</v>
      </c>
      <c r="F12" s="90">
        <v>0</v>
      </c>
      <c r="G12" s="90">
        <v>12</v>
      </c>
      <c r="H12" s="90">
        <v>0</v>
      </c>
      <c r="I12" s="90">
        <v>0</v>
      </c>
      <c r="J12" s="90">
        <v>0</v>
      </c>
      <c r="K12" s="90">
        <v>0</v>
      </c>
    </row>
    <row r="13" spans="1:11" ht="30.75" thickBot="1">
      <c r="A13" s="89" t="s">
        <v>150</v>
      </c>
      <c r="B13" s="90" t="s">
        <v>161</v>
      </c>
      <c r="C13" s="90">
        <v>0</v>
      </c>
      <c r="D13" s="90">
        <v>9</v>
      </c>
      <c r="E13" s="90">
        <v>9</v>
      </c>
      <c r="F13" s="90">
        <v>0</v>
      </c>
      <c r="G13" s="90">
        <v>9</v>
      </c>
      <c r="H13" s="90">
        <v>0</v>
      </c>
      <c r="I13" s="90">
        <v>0</v>
      </c>
      <c r="J13" s="90">
        <v>0</v>
      </c>
      <c r="K13" s="90">
        <v>0</v>
      </c>
    </row>
    <row r="14" spans="1:11" ht="30.75" thickBot="1">
      <c r="A14" s="89" t="s">
        <v>150</v>
      </c>
      <c r="B14" s="90" t="s">
        <v>162</v>
      </c>
      <c r="C14" s="90">
        <v>0</v>
      </c>
      <c r="D14" s="90">
        <v>10</v>
      </c>
      <c r="E14" s="90">
        <v>10</v>
      </c>
      <c r="F14" s="90">
        <v>0</v>
      </c>
      <c r="G14" s="90">
        <v>10</v>
      </c>
      <c r="H14" s="90">
        <v>0</v>
      </c>
      <c r="I14" s="90">
        <v>0</v>
      </c>
      <c r="J14" s="90">
        <v>0</v>
      </c>
      <c r="K14" s="90">
        <v>0</v>
      </c>
    </row>
    <row r="15" spans="1:11" ht="30.75" thickBot="1">
      <c r="A15" s="89" t="s">
        <v>150</v>
      </c>
      <c r="B15" s="90" t="s">
        <v>163</v>
      </c>
      <c r="C15" s="90">
        <v>0</v>
      </c>
      <c r="D15" s="90">
        <v>8</v>
      </c>
      <c r="E15" s="90">
        <v>8</v>
      </c>
      <c r="F15" s="90">
        <v>76</v>
      </c>
      <c r="G15" s="90">
        <v>84</v>
      </c>
      <c r="H15" s="90">
        <v>0</v>
      </c>
      <c r="I15" s="90">
        <v>0</v>
      </c>
      <c r="J15" s="90">
        <v>0</v>
      </c>
      <c r="K15" s="90">
        <v>0</v>
      </c>
    </row>
    <row r="16" spans="1:11" ht="45.75" thickBot="1">
      <c r="A16" s="89" t="s">
        <v>88</v>
      </c>
      <c r="B16" s="90" t="s">
        <v>164</v>
      </c>
      <c r="C16" s="90">
        <v>877</v>
      </c>
      <c r="D16" s="90">
        <v>27</v>
      </c>
      <c r="E16" s="90">
        <v>904</v>
      </c>
      <c r="F16" s="90">
        <v>76</v>
      </c>
      <c r="G16" s="90">
        <v>980</v>
      </c>
      <c r="H16" s="90">
        <v>304</v>
      </c>
      <c r="I16" s="90">
        <v>36</v>
      </c>
      <c r="J16" s="90">
        <v>340</v>
      </c>
      <c r="K16" s="90">
        <v>41</v>
      </c>
    </row>
    <row r="17" spans="1:11" ht="15.75" thickBot="1">
      <c r="A17" s="89" t="s">
        <v>165</v>
      </c>
      <c r="B17" s="90" t="s">
        <v>151</v>
      </c>
      <c r="C17" s="90">
        <v>848</v>
      </c>
      <c r="D17" s="90">
        <v>0</v>
      </c>
      <c r="E17" s="90">
        <v>848</v>
      </c>
      <c r="F17" s="90">
        <v>0</v>
      </c>
      <c r="G17" s="90">
        <v>848</v>
      </c>
      <c r="H17" s="90">
        <v>385</v>
      </c>
      <c r="I17" s="90">
        <v>54</v>
      </c>
      <c r="J17" s="90">
        <v>439</v>
      </c>
      <c r="K17" s="90">
        <v>59</v>
      </c>
    </row>
    <row r="18" spans="1:11" ht="15.75" thickBot="1">
      <c r="A18" s="89" t="s">
        <v>165</v>
      </c>
      <c r="B18" s="90" t="s">
        <v>152</v>
      </c>
      <c r="C18" s="90">
        <v>97</v>
      </c>
      <c r="D18" s="90">
        <v>0</v>
      </c>
      <c r="E18" s="90">
        <v>97</v>
      </c>
      <c r="F18" s="90">
        <v>0</v>
      </c>
      <c r="G18" s="90">
        <v>97</v>
      </c>
      <c r="H18" s="90">
        <v>1</v>
      </c>
      <c r="I18" s="90">
        <v>0</v>
      </c>
      <c r="J18" s="90">
        <v>1</v>
      </c>
      <c r="K18" s="90">
        <v>0</v>
      </c>
    </row>
    <row r="19" spans="1:11" ht="15.75" thickBot="1">
      <c r="A19" s="89" t="s">
        <v>165</v>
      </c>
      <c r="B19" s="90" t="s">
        <v>153</v>
      </c>
      <c r="C19" s="90">
        <v>32</v>
      </c>
      <c r="D19" s="90">
        <v>0</v>
      </c>
      <c r="E19" s="90">
        <v>32</v>
      </c>
      <c r="F19" s="90">
        <v>0</v>
      </c>
      <c r="G19" s="90">
        <v>32</v>
      </c>
      <c r="H19" s="90">
        <v>2</v>
      </c>
      <c r="I19" s="90">
        <v>0</v>
      </c>
      <c r="J19" s="90">
        <v>2</v>
      </c>
      <c r="K19" s="90">
        <v>0</v>
      </c>
    </row>
    <row r="20" spans="1:11" ht="15.75" thickBot="1">
      <c r="A20" s="89" t="s">
        <v>165</v>
      </c>
      <c r="B20" s="90" t="s">
        <v>154</v>
      </c>
      <c r="C20" s="90">
        <v>40</v>
      </c>
      <c r="D20" s="90">
        <v>0</v>
      </c>
      <c r="E20" s="90">
        <v>40</v>
      </c>
      <c r="F20" s="90">
        <v>0</v>
      </c>
      <c r="G20" s="90">
        <v>40</v>
      </c>
      <c r="H20" s="90">
        <v>3</v>
      </c>
      <c r="I20" s="90">
        <v>0</v>
      </c>
      <c r="J20" s="90">
        <v>3</v>
      </c>
      <c r="K20" s="90">
        <v>0</v>
      </c>
    </row>
    <row r="21" spans="1:11" ht="15.75" thickBot="1">
      <c r="A21" s="89" t="s">
        <v>165</v>
      </c>
      <c r="B21" s="90" t="s">
        <v>155</v>
      </c>
      <c r="C21" s="90">
        <v>45</v>
      </c>
      <c r="D21" s="90">
        <v>0</v>
      </c>
      <c r="E21" s="90">
        <v>45</v>
      </c>
      <c r="F21" s="90">
        <v>0</v>
      </c>
      <c r="G21" s="90">
        <v>45</v>
      </c>
      <c r="H21" s="90">
        <v>0</v>
      </c>
      <c r="I21" s="90">
        <v>0</v>
      </c>
      <c r="J21" s="90">
        <v>0</v>
      </c>
      <c r="K21" s="90">
        <v>0</v>
      </c>
    </row>
    <row r="22" spans="1:11" ht="15.75" thickBot="1">
      <c r="A22" s="89" t="s">
        <v>165</v>
      </c>
      <c r="B22" s="90" t="s">
        <v>156</v>
      </c>
      <c r="C22" s="90">
        <v>58</v>
      </c>
      <c r="D22" s="90">
        <v>0</v>
      </c>
      <c r="E22" s="90">
        <v>58</v>
      </c>
      <c r="F22" s="90">
        <v>0</v>
      </c>
      <c r="G22" s="90">
        <v>58</v>
      </c>
      <c r="H22" s="90">
        <v>1</v>
      </c>
      <c r="I22" s="90">
        <v>1</v>
      </c>
      <c r="J22" s="90">
        <v>2</v>
      </c>
      <c r="K22" s="90">
        <v>1</v>
      </c>
    </row>
    <row r="23" spans="1:11" ht="15.75" thickBot="1">
      <c r="A23" s="89" t="s">
        <v>165</v>
      </c>
      <c r="B23" s="90" t="s">
        <v>157</v>
      </c>
      <c r="C23" s="90">
        <v>60</v>
      </c>
      <c r="D23" s="90">
        <v>0</v>
      </c>
      <c r="E23" s="90">
        <v>60</v>
      </c>
      <c r="F23" s="90">
        <v>0</v>
      </c>
      <c r="G23" s="90">
        <v>60</v>
      </c>
      <c r="H23" s="90">
        <v>2</v>
      </c>
      <c r="I23" s="90">
        <v>1</v>
      </c>
      <c r="J23" s="90">
        <v>3</v>
      </c>
      <c r="K23" s="90">
        <v>1</v>
      </c>
    </row>
    <row r="24" spans="1:11" ht="15.75" thickBot="1">
      <c r="A24" s="89" t="s">
        <v>165</v>
      </c>
      <c r="B24" s="90" t="s">
        <v>158</v>
      </c>
      <c r="C24" s="90">
        <v>39</v>
      </c>
      <c r="D24" s="90">
        <v>0</v>
      </c>
      <c r="E24" s="90">
        <v>39</v>
      </c>
      <c r="F24" s="90">
        <v>0</v>
      </c>
      <c r="G24" s="90">
        <v>39</v>
      </c>
      <c r="H24" s="90">
        <v>0</v>
      </c>
      <c r="I24" s="90">
        <v>0</v>
      </c>
      <c r="J24" s="90">
        <v>0</v>
      </c>
      <c r="K24" s="90">
        <v>0</v>
      </c>
    </row>
    <row r="25" spans="1:11" ht="15.75" thickBot="1">
      <c r="A25" s="89" t="s">
        <v>165</v>
      </c>
      <c r="B25" s="90" t="s">
        <v>159</v>
      </c>
      <c r="C25" s="90">
        <v>50</v>
      </c>
      <c r="D25" s="90">
        <v>0</v>
      </c>
      <c r="E25" s="90">
        <v>50</v>
      </c>
      <c r="F25" s="90">
        <v>0</v>
      </c>
      <c r="G25" s="90">
        <v>50</v>
      </c>
      <c r="H25" s="90">
        <v>1</v>
      </c>
      <c r="I25" s="90">
        <v>1</v>
      </c>
      <c r="J25" s="90">
        <v>2</v>
      </c>
      <c r="K25" s="90">
        <v>1</v>
      </c>
    </row>
    <row r="26" spans="1:11" ht="15.75" thickBot="1">
      <c r="A26" s="89" t="s">
        <v>165</v>
      </c>
      <c r="B26" s="90" t="s">
        <v>160</v>
      </c>
      <c r="C26" s="90">
        <v>16</v>
      </c>
      <c r="D26" s="90">
        <v>0</v>
      </c>
      <c r="E26" s="90">
        <v>16</v>
      </c>
      <c r="F26" s="90">
        <v>0</v>
      </c>
      <c r="G26" s="90">
        <v>16</v>
      </c>
      <c r="H26" s="90">
        <v>0</v>
      </c>
      <c r="I26" s="90">
        <v>0</v>
      </c>
      <c r="J26" s="90">
        <v>0</v>
      </c>
      <c r="K26" s="90">
        <v>0</v>
      </c>
    </row>
    <row r="27" spans="1:11" ht="15.75" thickBot="1">
      <c r="A27" s="89" t="s">
        <v>165</v>
      </c>
      <c r="B27" s="90" t="s">
        <v>161</v>
      </c>
      <c r="C27" s="90">
        <v>0</v>
      </c>
      <c r="D27" s="90">
        <v>29</v>
      </c>
      <c r="E27" s="90">
        <v>29</v>
      </c>
      <c r="F27" s="90">
        <v>0</v>
      </c>
      <c r="G27" s="90">
        <v>29</v>
      </c>
      <c r="H27" s="90">
        <v>1</v>
      </c>
      <c r="I27" s="90">
        <v>0</v>
      </c>
      <c r="J27" s="90">
        <v>1</v>
      </c>
      <c r="K27" s="90">
        <v>0</v>
      </c>
    </row>
    <row r="28" spans="1:11" ht="15.75" thickBot="1">
      <c r="A28" s="89" t="s">
        <v>165</v>
      </c>
      <c r="B28" s="90" t="s">
        <v>162</v>
      </c>
      <c r="C28" s="90">
        <v>0</v>
      </c>
      <c r="D28" s="90">
        <v>6</v>
      </c>
      <c r="E28" s="90">
        <v>6</v>
      </c>
      <c r="F28" s="90">
        <v>0</v>
      </c>
      <c r="G28" s="90">
        <v>6</v>
      </c>
      <c r="H28" s="90">
        <v>0</v>
      </c>
      <c r="I28" s="90">
        <v>0</v>
      </c>
      <c r="J28" s="90">
        <v>0</v>
      </c>
      <c r="K28" s="90">
        <v>0</v>
      </c>
    </row>
    <row r="29" spans="1:11" ht="15.75" thickBot="1">
      <c r="A29" s="89" t="s">
        <v>165</v>
      </c>
      <c r="B29" s="90" t="s">
        <v>163</v>
      </c>
      <c r="C29" s="90">
        <v>0</v>
      </c>
      <c r="D29" s="90">
        <v>6</v>
      </c>
      <c r="E29" s="90">
        <v>6</v>
      </c>
      <c r="F29" s="90">
        <v>146</v>
      </c>
      <c r="G29" s="90">
        <v>152</v>
      </c>
      <c r="H29" s="90">
        <v>1</v>
      </c>
      <c r="I29" s="90">
        <v>1</v>
      </c>
      <c r="J29" s="90">
        <v>2</v>
      </c>
      <c r="K29" s="90">
        <v>1</v>
      </c>
    </row>
    <row r="30" spans="1:11" ht="30.75" thickBot="1">
      <c r="A30" s="89" t="s">
        <v>92</v>
      </c>
      <c r="B30" s="90" t="s">
        <v>164</v>
      </c>
      <c r="C30" s="90">
        <v>1285</v>
      </c>
      <c r="D30" s="90">
        <v>41</v>
      </c>
      <c r="E30" s="90">
        <v>1326</v>
      </c>
      <c r="F30" s="90">
        <v>146</v>
      </c>
      <c r="G30" s="90">
        <v>1472</v>
      </c>
      <c r="H30" s="90">
        <v>397</v>
      </c>
      <c r="I30" s="90">
        <v>58</v>
      </c>
      <c r="J30" s="90">
        <v>455</v>
      </c>
      <c r="K30" s="90">
        <v>63</v>
      </c>
    </row>
    <row r="31" spans="1:11" ht="15.75" thickBot="1">
      <c r="A31" s="89" t="s">
        <v>166</v>
      </c>
      <c r="B31" s="90" t="s">
        <v>151</v>
      </c>
      <c r="C31" s="90">
        <v>13</v>
      </c>
      <c r="D31" s="90">
        <v>0</v>
      </c>
      <c r="E31" s="90">
        <v>13</v>
      </c>
      <c r="F31" s="90">
        <v>0</v>
      </c>
      <c r="G31" s="90">
        <v>13</v>
      </c>
      <c r="H31" s="90">
        <v>1</v>
      </c>
      <c r="I31" s="90">
        <v>0</v>
      </c>
      <c r="J31" s="90">
        <v>1</v>
      </c>
      <c r="K31" s="90">
        <v>0</v>
      </c>
    </row>
    <row r="32" spans="1:11" ht="15.75" thickBot="1">
      <c r="A32" s="89" t="s">
        <v>166</v>
      </c>
      <c r="B32" s="90" t="s">
        <v>152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1</v>
      </c>
      <c r="I32" s="90">
        <v>0</v>
      </c>
      <c r="J32" s="90">
        <v>1</v>
      </c>
      <c r="K32" s="90">
        <v>0</v>
      </c>
    </row>
    <row r="33" spans="1:11" ht="15.75" thickBot="1">
      <c r="A33" s="89" t="s">
        <v>166</v>
      </c>
      <c r="B33" s="90" t="s">
        <v>153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</row>
    <row r="34" spans="1:11" ht="15.75" thickBot="1">
      <c r="A34" s="89" t="s">
        <v>166</v>
      </c>
      <c r="B34" s="90" t="s">
        <v>154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</row>
    <row r="35" spans="1:11" ht="15.75" thickBot="1">
      <c r="A35" s="89" t="s">
        <v>166</v>
      </c>
      <c r="B35" s="90" t="s">
        <v>155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</row>
    <row r="36" spans="1:11" ht="15.75" thickBot="1">
      <c r="A36" s="89" t="s">
        <v>166</v>
      </c>
      <c r="B36" s="90" t="s">
        <v>156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</row>
    <row r="37" spans="1:11" ht="15.75" thickBot="1">
      <c r="A37" s="89" t="s">
        <v>166</v>
      </c>
      <c r="B37" s="90" t="s">
        <v>157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</row>
    <row r="38" spans="1:11" ht="15.75" thickBot="1">
      <c r="A38" s="89" t="s">
        <v>166</v>
      </c>
      <c r="B38" s="90" t="s">
        <v>158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</row>
    <row r="39" spans="1:11" ht="15.75" thickBot="1">
      <c r="A39" s="89" t="s">
        <v>166</v>
      </c>
      <c r="B39" s="90" t="s">
        <v>159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1</v>
      </c>
      <c r="I39" s="90">
        <v>0</v>
      </c>
      <c r="J39" s="90">
        <v>1</v>
      </c>
      <c r="K39" s="90">
        <v>0</v>
      </c>
    </row>
    <row r="40" spans="1:11" ht="15.75" thickBot="1">
      <c r="A40" s="89" t="s">
        <v>166</v>
      </c>
      <c r="B40" s="90" t="s">
        <v>160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</row>
    <row r="41" spans="1:11" ht="15.75" thickBot="1">
      <c r="A41" s="89" t="s">
        <v>166</v>
      </c>
      <c r="B41" s="90" t="s">
        <v>161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</row>
    <row r="42" spans="1:11" ht="15.75" thickBot="1">
      <c r="A42" s="89" t="s">
        <v>166</v>
      </c>
      <c r="B42" s="90" t="s">
        <v>162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</row>
    <row r="43" spans="1:11" ht="15.75" thickBot="1">
      <c r="A43" s="89" t="s">
        <v>166</v>
      </c>
      <c r="B43" s="90" t="s">
        <v>163</v>
      </c>
      <c r="C43" s="90">
        <v>0</v>
      </c>
      <c r="D43" s="90">
        <v>0</v>
      </c>
      <c r="E43" s="90">
        <v>0</v>
      </c>
      <c r="F43" s="90">
        <v>13</v>
      </c>
      <c r="G43" s="90">
        <v>13</v>
      </c>
      <c r="H43" s="90">
        <v>0</v>
      </c>
      <c r="I43" s="90">
        <v>0</v>
      </c>
      <c r="J43" s="90">
        <v>0</v>
      </c>
      <c r="K43" s="90">
        <v>0</v>
      </c>
    </row>
    <row r="44" spans="1:11" ht="30.75" thickBot="1">
      <c r="A44" s="89" t="s">
        <v>167</v>
      </c>
      <c r="B44" s="90" t="s">
        <v>164</v>
      </c>
      <c r="C44" s="90">
        <v>13</v>
      </c>
      <c r="D44" s="90">
        <v>0</v>
      </c>
      <c r="E44" s="90">
        <v>13</v>
      </c>
      <c r="F44" s="90">
        <v>13</v>
      </c>
      <c r="G44" s="90">
        <v>26</v>
      </c>
      <c r="H44" s="90">
        <v>3</v>
      </c>
      <c r="I44" s="90">
        <v>0</v>
      </c>
      <c r="J44" s="90">
        <v>3</v>
      </c>
      <c r="K44" s="90">
        <v>0</v>
      </c>
    </row>
    <row r="45" spans="1:11" ht="15.75" thickBot="1">
      <c r="A45" s="89" t="s">
        <v>168</v>
      </c>
      <c r="B45" s="90" t="s">
        <v>164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3</v>
      </c>
      <c r="J45" s="90">
        <v>3</v>
      </c>
      <c r="K45" s="90">
        <v>6</v>
      </c>
    </row>
    <row r="46" spans="1:11" ht="30.75" thickBot="1">
      <c r="A46" s="89" t="s">
        <v>169</v>
      </c>
      <c r="B46" s="90" t="s">
        <v>164</v>
      </c>
      <c r="C46" s="90">
        <v>2175</v>
      </c>
      <c r="D46" s="90">
        <v>68</v>
      </c>
      <c r="E46" s="90">
        <v>2243</v>
      </c>
      <c r="F46" s="90">
        <v>235</v>
      </c>
      <c r="G46" s="90">
        <v>2478</v>
      </c>
      <c r="H46" s="90">
        <v>704</v>
      </c>
      <c r="I46" s="90">
        <v>97</v>
      </c>
      <c r="J46" s="90">
        <v>801</v>
      </c>
      <c r="K46" s="90">
        <v>110</v>
      </c>
    </row>
    <row r="47" spans="1:11">
      <c r="A47" s="9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5495-DEC7-442F-ABE1-51F24EA0CF71}">
  <dimension ref="A1:N31"/>
  <sheetViews>
    <sheetView topLeftCell="A11" workbookViewId="0">
      <selection activeCell="K4" sqref="K4:K30"/>
    </sheetView>
  </sheetViews>
  <sheetFormatPr defaultRowHeight="15"/>
  <sheetData>
    <row r="1" spans="1:14">
      <c r="A1" s="494" t="s">
        <v>93</v>
      </c>
      <c r="B1" s="494"/>
      <c r="C1" s="494"/>
      <c r="D1" s="494"/>
      <c r="E1" s="495"/>
      <c r="F1" s="500" t="s">
        <v>94</v>
      </c>
      <c r="G1" s="501"/>
      <c r="H1" s="501"/>
      <c r="I1" s="501"/>
      <c r="J1" s="502"/>
      <c r="K1" s="503" t="s">
        <v>95</v>
      </c>
      <c r="L1" s="504"/>
      <c r="M1" s="504"/>
      <c r="N1" s="504"/>
    </row>
    <row r="2" spans="1:14">
      <c r="A2" s="496"/>
      <c r="B2" s="496"/>
      <c r="C2" s="496"/>
      <c r="D2" s="496"/>
      <c r="E2" s="497"/>
      <c r="F2" s="500" t="s">
        <v>96</v>
      </c>
      <c r="G2" s="501"/>
      <c r="H2" s="502"/>
      <c r="I2" s="505" t="s">
        <v>97</v>
      </c>
      <c r="J2" s="505" t="s">
        <v>98</v>
      </c>
      <c r="K2" s="505" t="s">
        <v>99</v>
      </c>
      <c r="L2" s="507" t="s">
        <v>100</v>
      </c>
      <c r="M2" s="505" t="s">
        <v>98</v>
      </c>
      <c r="N2" s="509" t="s">
        <v>101</v>
      </c>
    </row>
    <row r="3" spans="1:14" ht="18">
      <c r="A3" s="498"/>
      <c r="B3" s="498"/>
      <c r="C3" s="498"/>
      <c r="D3" s="498"/>
      <c r="E3" s="499"/>
      <c r="F3" s="92" t="s">
        <v>102</v>
      </c>
      <c r="G3" s="93" t="s">
        <v>103</v>
      </c>
      <c r="H3" s="92" t="s">
        <v>104</v>
      </c>
      <c r="I3" s="506"/>
      <c r="J3" s="506"/>
      <c r="K3" s="506"/>
      <c r="L3" s="508"/>
      <c r="M3" s="506"/>
      <c r="N3" s="510"/>
    </row>
    <row r="4" spans="1:14">
      <c r="A4" s="482" t="s">
        <v>105</v>
      </c>
      <c r="B4" s="483"/>
      <c r="C4" s="488" t="s">
        <v>106</v>
      </c>
      <c r="D4" s="491" t="s">
        <v>107</v>
      </c>
      <c r="E4" s="94">
        <v>13</v>
      </c>
      <c r="F4" s="49">
        <v>240</v>
      </c>
      <c r="G4" s="49">
        <v>4</v>
      </c>
      <c r="H4" s="49">
        <v>244</v>
      </c>
      <c r="I4" s="21"/>
      <c r="J4" s="49">
        <v>244</v>
      </c>
      <c r="K4" s="49">
        <v>360</v>
      </c>
      <c r="L4" s="49">
        <v>38</v>
      </c>
      <c r="M4" s="49">
        <v>398</v>
      </c>
      <c r="N4" s="95">
        <v>43</v>
      </c>
    </row>
    <row r="5" spans="1:14">
      <c r="A5" s="484"/>
      <c r="B5" s="485"/>
      <c r="C5" s="489"/>
      <c r="D5" s="492"/>
      <c r="E5" s="94">
        <v>12</v>
      </c>
      <c r="F5" s="49">
        <v>2</v>
      </c>
      <c r="G5" s="21"/>
      <c r="H5" s="49">
        <v>2</v>
      </c>
      <c r="I5" s="21"/>
      <c r="J5" s="49">
        <v>2</v>
      </c>
      <c r="K5" s="49">
        <v>2</v>
      </c>
      <c r="L5" s="21"/>
      <c r="M5" s="49">
        <v>2</v>
      </c>
      <c r="N5" s="96"/>
    </row>
    <row r="6" spans="1:14">
      <c r="A6" s="484"/>
      <c r="B6" s="485"/>
      <c r="C6" s="490"/>
      <c r="D6" s="492"/>
      <c r="E6" s="94">
        <v>11</v>
      </c>
      <c r="F6" s="49">
        <v>14</v>
      </c>
      <c r="G6" s="21"/>
      <c r="H6" s="49">
        <v>14</v>
      </c>
      <c r="I6" s="21"/>
      <c r="J6" s="49">
        <v>14</v>
      </c>
      <c r="K6" s="21"/>
      <c r="L6" s="21"/>
      <c r="M6" s="49">
        <v>0</v>
      </c>
      <c r="N6" s="96"/>
    </row>
    <row r="7" spans="1:14">
      <c r="A7" s="484"/>
      <c r="B7" s="485"/>
      <c r="C7" s="491" t="s">
        <v>108</v>
      </c>
      <c r="D7" s="492"/>
      <c r="E7" s="94">
        <v>10</v>
      </c>
      <c r="F7" s="49">
        <v>15</v>
      </c>
      <c r="G7" s="21"/>
      <c r="H7" s="49">
        <v>15</v>
      </c>
      <c r="I7" s="21"/>
      <c r="J7" s="49">
        <v>15</v>
      </c>
      <c r="K7" s="21"/>
      <c r="L7" s="21"/>
      <c r="M7" s="49">
        <v>0</v>
      </c>
      <c r="N7" s="96"/>
    </row>
    <row r="8" spans="1:14">
      <c r="A8" s="484"/>
      <c r="B8" s="485"/>
      <c r="C8" s="492"/>
      <c r="D8" s="492"/>
      <c r="E8" s="94">
        <v>9</v>
      </c>
      <c r="F8" s="49">
        <v>3</v>
      </c>
      <c r="G8" s="49">
        <v>1</v>
      </c>
      <c r="H8" s="49">
        <v>4</v>
      </c>
      <c r="I8" s="21"/>
      <c r="J8" s="49">
        <v>4</v>
      </c>
      <c r="K8" s="21"/>
      <c r="L8" s="21"/>
      <c r="M8" s="49">
        <v>0</v>
      </c>
      <c r="N8" s="96"/>
    </row>
    <row r="9" spans="1:14">
      <c r="A9" s="484"/>
      <c r="B9" s="485"/>
      <c r="C9" s="492"/>
      <c r="D9" s="492"/>
      <c r="E9" s="94">
        <v>8</v>
      </c>
      <c r="F9" s="49">
        <v>25</v>
      </c>
      <c r="G9" s="21"/>
      <c r="H9" s="49">
        <v>25</v>
      </c>
      <c r="I9" s="21"/>
      <c r="J9" s="49">
        <v>25</v>
      </c>
      <c r="K9" s="21"/>
      <c r="L9" s="21"/>
      <c r="M9" s="49">
        <v>0</v>
      </c>
      <c r="N9" s="96"/>
    </row>
    <row r="10" spans="1:14">
      <c r="A10" s="484"/>
      <c r="B10" s="485"/>
      <c r="C10" s="492"/>
      <c r="D10" s="492"/>
      <c r="E10" s="94">
        <v>7</v>
      </c>
      <c r="F10" s="49">
        <v>16</v>
      </c>
      <c r="G10" s="21"/>
      <c r="H10" s="49">
        <v>16</v>
      </c>
      <c r="I10" s="21"/>
      <c r="J10" s="49">
        <v>16</v>
      </c>
      <c r="K10" s="21"/>
      <c r="L10" s="21"/>
      <c r="M10" s="49">
        <v>0</v>
      </c>
      <c r="N10" s="96"/>
    </row>
    <row r="11" spans="1:14">
      <c r="A11" s="484"/>
      <c r="B11" s="485"/>
      <c r="C11" s="493"/>
      <c r="D11" s="492"/>
      <c r="E11" s="94">
        <v>6</v>
      </c>
      <c r="F11" s="49">
        <v>31</v>
      </c>
      <c r="G11" s="21"/>
      <c r="H11" s="49">
        <v>31</v>
      </c>
      <c r="I11" s="21"/>
      <c r="J11" s="49">
        <v>31</v>
      </c>
      <c r="K11" s="21"/>
      <c r="L11" s="21"/>
      <c r="M11" s="49">
        <v>0</v>
      </c>
      <c r="N11" s="96"/>
    </row>
    <row r="12" spans="1:14">
      <c r="A12" s="484"/>
      <c r="B12" s="485"/>
      <c r="C12" s="491" t="s">
        <v>109</v>
      </c>
      <c r="D12" s="492"/>
      <c r="E12" s="94">
        <v>5</v>
      </c>
      <c r="F12" s="49">
        <v>39</v>
      </c>
      <c r="G12" s="21"/>
      <c r="H12" s="49">
        <v>39</v>
      </c>
      <c r="I12" s="21"/>
      <c r="J12" s="49">
        <v>39</v>
      </c>
      <c r="K12" s="21"/>
      <c r="L12" s="21"/>
      <c r="M12" s="49">
        <v>0</v>
      </c>
      <c r="N12" s="96"/>
    </row>
    <row r="13" spans="1:14">
      <c r="A13" s="484"/>
      <c r="B13" s="485"/>
      <c r="C13" s="492"/>
      <c r="D13" s="492"/>
      <c r="E13" s="94">
        <v>4</v>
      </c>
      <c r="F13" s="49">
        <v>21</v>
      </c>
      <c r="G13" s="21"/>
      <c r="H13" s="49">
        <v>21</v>
      </c>
      <c r="I13" s="21"/>
      <c r="J13" s="49">
        <v>21</v>
      </c>
      <c r="K13" s="49">
        <v>1</v>
      </c>
      <c r="L13" s="21"/>
      <c r="M13" s="49">
        <v>1</v>
      </c>
      <c r="N13" s="96"/>
    </row>
    <row r="14" spans="1:14">
      <c r="A14" s="484"/>
      <c r="B14" s="485"/>
      <c r="C14" s="492"/>
      <c r="D14" s="492"/>
      <c r="E14" s="94">
        <v>3</v>
      </c>
      <c r="F14" s="21"/>
      <c r="G14" s="21"/>
      <c r="H14" s="49">
        <v>0</v>
      </c>
      <c r="I14" s="21"/>
      <c r="J14" s="49">
        <v>0</v>
      </c>
      <c r="K14" s="21"/>
      <c r="L14" s="21"/>
      <c r="M14" s="49">
        <v>0</v>
      </c>
      <c r="N14" s="96"/>
    </row>
    <row r="15" spans="1:14">
      <c r="A15" s="484"/>
      <c r="B15" s="485"/>
      <c r="C15" s="492"/>
      <c r="D15" s="492"/>
      <c r="E15" s="94">
        <v>2</v>
      </c>
      <c r="F15" s="21"/>
      <c r="G15" s="21"/>
      <c r="H15" s="49">
        <v>0</v>
      </c>
      <c r="I15" s="21"/>
      <c r="J15" s="49">
        <v>0</v>
      </c>
      <c r="K15" s="21"/>
      <c r="L15" s="21"/>
      <c r="M15" s="49">
        <v>0</v>
      </c>
      <c r="N15" s="96"/>
    </row>
    <row r="16" spans="1:14">
      <c r="A16" s="486"/>
      <c r="B16" s="487"/>
      <c r="C16" s="493"/>
      <c r="D16" s="493"/>
      <c r="E16" s="94">
        <v>1</v>
      </c>
      <c r="F16" s="21"/>
      <c r="G16" s="21"/>
      <c r="H16" s="49">
        <v>0</v>
      </c>
      <c r="I16" s="49">
        <v>67</v>
      </c>
      <c r="J16" s="49">
        <v>67</v>
      </c>
      <c r="K16" s="21"/>
      <c r="L16" s="21"/>
      <c r="M16" s="49">
        <v>0</v>
      </c>
      <c r="N16" s="96"/>
    </row>
    <row r="17" spans="1:14">
      <c r="A17" s="480" t="s">
        <v>110</v>
      </c>
      <c r="B17" s="480"/>
      <c r="C17" s="480"/>
      <c r="D17" s="480"/>
      <c r="E17" s="481"/>
      <c r="F17" s="49">
        <v>406</v>
      </c>
      <c r="G17" s="49">
        <v>5</v>
      </c>
      <c r="H17" s="49">
        <v>411</v>
      </c>
      <c r="I17" s="49">
        <v>67</v>
      </c>
      <c r="J17" s="49">
        <v>478</v>
      </c>
      <c r="K17" s="49">
        <v>363</v>
      </c>
      <c r="L17" s="49">
        <v>38</v>
      </c>
      <c r="M17" s="49">
        <v>401</v>
      </c>
      <c r="N17" s="95">
        <v>43</v>
      </c>
    </row>
    <row r="18" spans="1:14">
      <c r="A18" s="482" t="s">
        <v>111</v>
      </c>
      <c r="B18" s="483"/>
      <c r="C18" s="491" t="s">
        <v>106</v>
      </c>
      <c r="D18" s="491" t="s">
        <v>112</v>
      </c>
      <c r="E18" s="94">
        <v>13</v>
      </c>
      <c r="F18" s="49">
        <v>298</v>
      </c>
      <c r="G18" s="49">
        <v>26</v>
      </c>
      <c r="H18" s="49">
        <v>324</v>
      </c>
      <c r="I18" s="21"/>
      <c r="J18" s="49">
        <v>324</v>
      </c>
      <c r="K18" s="49">
        <v>311</v>
      </c>
      <c r="L18" s="49">
        <v>41</v>
      </c>
      <c r="M18" s="49">
        <v>352</v>
      </c>
      <c r="N18" s="95">
        <v>54</v>
      </c>
    </row>
    <row r="19" spans="1:14">
      <c r="A19" s="484"/>
      <c r="B19" s="485"/>
      <c r="C19" s="492"/>
      <c r="D19" s="492"/>
      <c r="E19" s="94">
        <v>12</v>
      </c>
      <c r="F19" s="49">
        <v>11</v>
      </c>
      <c r="G19" s="21"/>
      <c r="H19" s="49">
        <v>11</v>
      </c>
      <c r="I19" s="21"/>
      <c r="J19" s="49">
        <v>11</v>
      </c>
      <c r="K19" s="21"/>
      <c r="L19" s="21"/>
      <c r="M19" s="49">
        <v>0</v>
      </c>
      <c r="N19" s="96"/>
    </row>
    <row r="20" spans="1:14">
      <c r="A20" s="484"/>
      <c r="B20" s="485"/>
      <c r="C20" s="493"/>
      <c r="D20" s="492"/>
      <c r="E20" s="94">
        <v>11</v>
      </c>
      <c r="F20" s="49">
        <v>16</v>
      </c>
      <c r="G20" s="21"/>
      <c r="H20" s="49">
        <v>16</v>
      </c>
      <c r="I20" s="21"/>
      <c r="J20" s="49">
        <v>16</v>
      </c>
      <c r="K20" s="49">
        <v>2</v>
      </c>
      <c r="L20" s="21"/>
      <c r="M20" s="49">
        <v>2</v>
      </c>
      <c r="N20" s="96"/>
    </row>
    <row r="21" spans="1:14">
      <c r="A21" s="484"/>
      <c r="B21" s="485"/>
      <c r="C21" s="488" t="s">
        <v>108</v>
      </c>
      <c r="D21" s="492"/>
      <c r="E21" s="94">
        <v>10</v>
      </c>
      <c r="F21" s="49">
        <v>19</v>
      </c>
      <c r="G21" s="21"/>
      <c r="H21" s="49">
        <v>19</v>
      </c>
      <c r="I21" s="21"/>
      <c r="J21" s="49">
        <v>19</v>
      </c>
      <c r="K21" s="21"/>
      <c r="L21" s="21"/>
      <c r="M21" s="49">
        <v>0</v>
      </c>
      <c r="N21" s="96"/>
    </row>
    <row r="22" spans="1:14">
      <c r="A22" s="484"/>
      <c r="B22" s="485"/>
      <c r="C22" s="489"/>
      <c r="D22" s="492"/>
      <c r="E22" s="94">
        <v>9</v>
      </c>
      <c r="F22" s="49">
        <v>6</v>
      </c>
      <c r="G22" s="21"/>
      <c r="H22" s="49">
        <v>6</v>
      </c>
      <c r="I22" s="21"/>
      <c r="J22" s="49">
        <v>6</v>
      </c>
      <c r="K22" s="21"/>
      <c r="L22" s="21"/>
      <c r="M22" s="49">
        <v>0</v>
      </c>
      <c r="N22" s="96"/>
    </row>
    <row r="23" spans="1:14">
      <c r="A23" s="484"/>
      <c r="B23" s="485"/>
      <c r="C23" s="489"/>
      <c r="D23" s="492"/>
      <c r="E23" s="94">
        <v>8</v>
      </c>
      <c r="F23" s="49">
        <v>24</v>
      </c>
      <c r="G23" s="21"/>
      <c r="H23" s="49">
        <v>24</v>
      </c>
      <c r="I23" s="21"/>
      <c r="J23" s="49">
        <v>24</v>
      </c>
      <c r="K23" s="21"/>
      <c r="L23" s="21"/>
      <c r="M23" s="49">
        <v>0</v>
      </c>
      <c r="N23" s="96"/>
    </row>
    <row r="24" spans="1:14">
      <c r="A24" s="484"/>
      <c r="B24" s="485"/>
      <c r="C24" s="489"/>
      <c r="D24" s="492"/>
      <c r="E24" s="94">
        <v>7</v>
      </c>
      <c r="F24" s="49">
        <v>51</v>
      </c>
      <c r="G24" s="21"/>
      <c r="H24" s="49">
        <v>51</v>
      </c>
      <c r="I24" s="21"/>
      <c r="J24" s="49">
        <v>51</v>
      </c>
      <c r="K24" s="21"/>
      <c r="L24" s="49">
        <v>1</v>
      </c>
      <c r="M24" s="49">
        <v>1</v>
      </c>
      <c r="N24" s="95">
        <v>1</v>
      </c>
    </row>
    <row r="25" spans="1:14">
      <c r="A25" s="484"/>
      <c r="B25" s="485"/>
      <c r="C25" s="490"/>
      <c r="D25" s="492"/>
      <c r="E25" s="94">
        <v>6</v>
      </c>
      <c r="F25" s="49">
        <v>29</v>
      </c>
      <c r="G25" s="49">
        <v>1</v>
      </c>
      <c r="H25" s="49">
        <v>30</v>
      </c>
      <c r="I25" s="21"/>
      <c r="J25" s="49">
        <v>30</v>
      </c>
      <c r="K25" s="21"/>
      <c r="L25" s="21"/>
      <c r="M25" s="49">
        <v>0</v>
      </c>
      <c r="N25" s="96"/>
    </row>
    <row r="26" spans="1:14">
      <c r="A26" s="484"/>
      <c r="B26" s="485"/>
      <c r="C26" s="488" t="s">
        <v>109</v>
      </c>
      <c r="D26" s="492"/>
      <c r="E26" s="94">
        <v>5</v>
      </c>
      <c r="F26" s="49">
        <v>40</v>
      </c>
      <c r="G26" s="49">
        <v>1</v>
      </c>
      <c r="H26" s="49">
        <v>41</v>
      </c>
      <c r="I26" s="21"/>
      <c r="J26" s="49">
        <v>41</v>
      </c>
      <c r="K26" s="21"/>
      <c r="L26" s="21"/>
      <c r="M26" s="49">
        <v>0</v>
      </c>
      <c r="N26" s="96"/>
    </row>
    <row r="27" spans="1:14">
      <c r="A27" s="484"/>
      <c r="B27" s="485"/>
      <c r="C27" s="489"/>
      <c r="D27" s="492"/>
      <c r="E27" s="94">
        <v>4</v>
      </c>
      <c r="F27" s="49">
        <v>24</v>
      </c>
      <c r="G27" s="21"/>
      <c r="H27" s="49">
        <v>24</v>
      </c>
      <c r="I27" s="21"/>
      <c r="J27" s="49">
        <v>24</v>
      </c>
      <c r="K27" s="49">
        <v>1</v>
      </c>
      <c r="L27" s="21"/>
      <c r="M27" s="49">
        <v>1</v>
      </c>
      <c r="N27" s="96"/>
    </row>
    <row r="28" spans="1:14">
      <c r="A28" s="484"/>
      <c r="B28" s="485"/>
      <c r="C28" s="489"/>
      <c r="D28" s="492"/>
      <c r="E28" s="94">
        <v>3</v>
      </c>
      <c r="F28" s="21"/>
      <c r="G28" s="21"/>
      <c r="H28" s="49">
        <v>0</v>
      </c>
      <c r="I28" s="21"/>
      <c r="J28" s="49">
        <v>0</v>
      </c>
      <c r="K28" s="21"/>
      <c r="L28" s="21"/>
      <c r="M28" s="49">
        <v>0</v>
      </c>
      <c r="N28" s="96"/>
    </row>
    <row r="29" spans="1:14">
      <c r="A29" s="484"/>
      <c r="B29" s="485"/>
      <c r="C29" s="489"/>
      <c r="D29" s="492"/>
      <c r="E29" s="94">
        <v>2</v>
      </c>
      <c r="F29" s="21"/>
      <c r="G29" s="21"/>
      <c r="H29" s="49">
        <v>0</v>
      </c>
      <c r="I29" s="21"/>
      <c r="J29" s="49">
        <v>0</v>
      </c>
      <c r="K29" s="21"/>
      <c r="L29" s="21"/>
      <c r="M29" s="49">
        <v>0</v>
      </c>
      <c r="N29" s="96"/>
    </row>
    <row r="30" spans="1:14">
      <c r="A30" s="486"/>
      <c r="B30" s="487"/>
      <c r="C30" s="490"/>
      <c r="D30" s="493"/>
      <c r="E30" s="94">
        <v>1</v>
      </c>
      <c r="F30" s="21"/>
      <c r="G30" s="49">
        <v>3</v>
      </c>
      <c r="H30" s="49">
        <v>3</v>
      </c>
      <c r="I30" s="49">
        <v>82</v>
      </c>
      <c r="J30" s="49">
        <v>85</v>
      </c>
      <c r="K30" s="21"/>
      <c r="L30" s="21"/>
      <c r="M30" s="49">
        <v>0</v>
      </c>
      <c r="N30" s="96"/>
    </row>
    <row r="31" spans="1:14">
      <c r="A31" s="480" t="s">
        <v>113</v>
      </c>
      <c r="B31" s="480"/>
      <c r="C31" s="480"/>
      <c r="D31" s="480"/>
      <c r="E31" s="481"/>
      <c r="F31" s="49">
        <v>518</v>
      </c>
      <c r="G31" s="49">
        <v>31</v>
      </c>
      <c r="H31" s="49">
        <v>549</v>
      </c>
      <c r="I31" s="49">
        <v>82</v>
      </c>
      <c r="J31" s="49">
        <v>631</v>
      </c>
      <c r="K31" s="49">
        <v>314</v>
      </c>
      <c r="L31" s="49">
        <v>42</v>
      </c>
      <c r="M31" s="49">
        <v>356</v>
      </c>
      <c r="N31" s="95">
        <v>55</v>
      </c>
    </row>
  </sheetData>
  <mergeCells count="22">
    <mergeCell ref="A1:E3"/>
    <mergeCell ref="F1:J1"/>
    <mergeCell ref="K1:N1"/>
    <mergeCell ref="F2:H2"/>
    <mergeCell ref="I2:I3"/>
    <mergeCell ref="J2:J3"/>
    <mergeCell ref="K2:K3"/>
    <mergeCell ref="L2:L3"/>
    <mergeCell ref="M2:M3"/>
    <mergeCell ref="N2:N3"/>
    <mergeCell ref="A31:E31"/>
    <mergeCell ref="A4:B16"/>
    <mergeCell ref="C4:C6"/>
    <mergeCell ref="D4:D16"/>
    <mergeCell ref="C7:C11"/>
    <mergeCell ref="C12:C16"/>
    <mergeCell ref="A17:E17"/>
    <mergeCell ref="A18:B30"/>
    <mergeCell ref="C18:C20"/>
    <mergeCell ref="D18:D30"/>
    <mergeCell ref="C21:C25"/>
    <mergeCell ref="C26:C30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6CCE-7869-45FB-91CF-6FF4D65A9F6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520" t="s">
        <v>0</v>
      </c>
      <c r="B1" s="521"/>
      <c r="C1" s="521"/>
      <c r="D1" s="522"/>
      <c r="E1" s="529" t="s">
        <v>1</v>
      </c>
      <c r="F1" s="530"/>
      <c r="G1" s="530"/>
      <c r="H1" s="530"/>
      <c r="I1" s="531"/>
      <c r="J1" s="532" t="s">
        <v>2</v>
      </c>
      <c r="K1" s="533"/>
      <c r="L1" s="533"/>
      <c r="M1" s="534"/>
    </row>
    <row r="2" spans="1:13">
      <c r="A2" s="523"/>
      <c r="B2" s="524"/>
      <c r="C2" s="524"/>
      <c r="D2" s="525"/>
      <c r="E2" s="529" t="s">
        <v>3</v>
      </c>
      <c r="F2" s="530"/>
      <c r="G2" s="531"/>
      <c r="H2" s="535" t="s">
        <v>4</v>
      </c>
      <c r="I2" s="535" t="s">
        <v>5</v>
      </c>
      <c r="J2" s="537" t="s">
        <v>6</v>
      </c>
      <c r="K2" s="539" t="s">
        <v>7</v>
      </c>
      <c r="L2" s="535" t="s">
        <v>5</v>
      </c>
      <c r="M2" s="539" t="s">
        <v>8</v>
      </c>
    </row>
    <row r="3" spans="1:13" ht="16.5">
      <c r="A3" s="526"/>
      <c r="B3" s="527"/>
      <c r="C3" s="527"/>
      <c r="D3" s="528"/>
      <c r="E3" s="97" t="s">
        <v>9</v>
      </c>
      <c r="F3" s="98" t="s">
        <v>170</v>
      </c>
      <c r="G3" s="99" t="s">
        <v>11</v>
      </c>
      <c r="H3" s="536"/>
      <c r="I3" s="536"/>
      <c r="J3" s="538"/>
      <c r="K3" s="540"/>
      <c r="L3" s="536"/>
      <c r="M3" s="540"/>
    </row>
    <row r="4" spans="1:13">
      <c r="A4" s="514" t="s">
        <v>12</v>
      </c>
      <c r="B4" s="517" t="s">
        <v>13</v>
      </c>
      <c r="C4" s="514" t="s">
        <v>14</v>
      </c>
      <c r="D4" s="100">
        <v>13</v>
      </c>
      <c r="E4" s="101">
        <v>152</v>
      </c>
      <c r="F4" s="21"/>
      <c r="G4" s="102">
        <v>152</v>
      </c>
      <c r="H4" s="21"/>
      <c r="I4" s="102">
        <v>152</v>
      </c>
      <c r="J4" s="103">
        <v>187</v>
      </c>
      <c r="K4" s="103">
        <v>32</v>
      </c>
      <c r="L4" s="102">
        <v>219</v>
      </c>
      <c r="M4" s="103">
        <v>36</v>
      </c>
    </row>
    <row r="5" spans="1:13">
      <c r="A5" s="515"/>
      <c r="B5" s="518"/>
      <c r="C5" s="515"/>
      <c r="D5" s="100">
        <v>12</v>
      </c>
      <c r="E5" s="101">
        <v>4</v>
      </c>
      <c r="F5" s="21"/>
      <c r="G5" s="102">
        <v>4</v>
      </c>
      <c r="H5" s="21"/>
      <c r="I5" s="102">
        <v>4</v>
      </c>
      <c r="J5" s="101">
        <v>3</v>
      </c>
      <c r="K5" s="103">
        <v>0</v>
      </c>
      <c r="L5" s="102">
        <v>3</v>
      </c>
      <c r="M5" s="103">
        <v>0</v>
      </c>
    </row>
    <row r="6" spans="1:13">
      <c r="A6" s="515"/>
      <c r="B6" s="519"/>
      <c r="C6" s="515"/>
      <c r="D6" s="100">
        <v>11</v>
      </c>
      <c r="E6" s="101">
        <v>0</v>
      </c>
      <c r="F6" s="21"/>
      <c r="G6" s="102">
        <v>0</v>
      </c>
      <c r="H6" s="21"/>
      <c r="I6" s="102">
        <v>0</v>
      </c>
      <c r="J6" s="101">
        <v>3</v>
      </c>
      <c r="K6" s="103">
        <v>0</v>
      </c>
      <c r="L6" s="102">
        <v>3</v>
      </c>
      <c r="M6" s="103">
        <v>0</v>
      </c>
    </row>
    <row r="7" spans="1:13">
      <c r="A7" s="515"/>
      <c r="B7" s="517" t="s">
        <v>15</v>
      </c>
      <c r="C7" s="515"/>
      <c r="D7" s="100">
        <v>10</v>
      </c>
      <c r="E7" s="101">
        <v>5</v>
      </c>
      <c r="F7" s="21"/>
      <c r="G7" s="102">
        <v>5</v>
      </c>
      <c r="H7" s="21"/>
      <c r="I7" s="102">
        <v>5</v>
      </c>
      <c r="J7" s="101">
        <v>2</v>
      </c>
      <c r="K7" s="103">
        <v>0</v>
      </c>
      <c r="L7" s="102">
        <v>2</v>
      </c>
      <c r="M7" s="103">
        <v>0</v>
      </c>
    </row>
    <row r="8" spans="1:13">
      <c r="A8" s="515"/>
      <c r="B8" s="518"/>
      <c r="C8" s="515"/>
      <c r="D8" s="100">
        <v>9</v>
      </c>
      <c r="E8" s="101">
        <v>16</v>
      </c>
      <c r="F8" s="21"/>
      <c r="G8" s="102">
        <v>16</v>
      </c>
      <c r="H8" s="21"/>
      <c r="I8" s="102">
        <v>16</v>
      </c>
      <c r="J8" s="101">
        <v>0</v>
      </c>
      <c r="K8" s="103">
        <v>0</v>
      </c>
      <c r="L8" s="102">
        <v>0</v>
      </c>
      <c r="M8" s="103">
        <v>0</v>
      </c>
    </row>
    <row r="9" spans="1:13">
      <c r="A9" s="515"/>
      <c r="B9" s="518"/>
      <c r="C9" s="515"/>
      <c r="D9" s="100">
        <v>8</v>
      </c>
      <c r="E9" s="101">
        <v>16</v>
      </c>
      <c r="F9" s="21"/>
      <c r="G9" s="102">
        <v>16</v>
      </c>
      <c r="H9" s="21"/>
      <c r="I9" s="102">
        <v>16</v>
      </c>
      <c r="J9" s="101">
        <v>0</v>
      </c>
      <c r="K9" s="103">
        <v>0</v>
      </c>
      <c r="L9" s="102">
        <v>0</v>
      </c>
      <c r="M9" s="103">
        <v>0</v>
      </c>
    </row>
    <row r="10" spans="1:13">
      <c r="A10" s="515"/>
      <c r="B10" s="518"/>
      <c r="C10" s="515"/>
      <c r="D10" s="100">
        <v>7</v>
      </c>
      <c r="E10" s="101">
        <v>20</v>
      </c>
      <c r="F10" s="21"/>
      <c r="G10" s="102">
        <v>20</v>
      </c>
      <c r="H10" s="21"/>
      <c r="I10" s="102">
        <v>20</v>
      </c>
      <c r="J10" s="101">
        <v>0</v>
      </c>
      <c r="K10" s="103">
        <v>0</v>
      </c>
      <c r="L10" s="102">
        <v>0</v>
      </c>
      <c r="M10" s="103">
        <v>0</v>
      </c>
    </row>
    <row r="11" spans="1:13">
      <c r="A11" s="515"/>
      <c r="B11" s="519"/>
      <c r="C11" s="515"/>
      <c r="D11" s="100">
        <v>6</v>
      </c>
      <c r="E11" s="101">
        <v>19</v>
      </c>
      <c r="F11" s="21"/>
      <c r="G11" s="102">
        <v>19</v>
      </c>
      <c r="H11" s="21"/>
      <c r="I11" s="102">
        <v>19</v>
      </c>
      <c r="J11" s="101">
        <v>1</v>
      </c>
      <c r="K11" s="103">
        <v>0</v>
      </c>
      <c r="L11" s="102">
        <v>1</v>
      </c>
      <c r="M11" s="103">
        <v>0</v>
      </c>
    </row>
    <row r="12" spans="1:13">
      <c r="A12" s="515"/>
      <c r="B12" s="517" t="s">
        <v>16</v>
      </c>
      <c r="C12" s="515"/>
      <c r="D12" s="100">
        <v>5</v>
      </c>
      <c r="E12" s="101">
        <v>4</v>
      </c>
      <c r="F12" s="21"/>
      <c r="G12" s="102">
        <v>4</v>
      </c>
      <c r="H12" s="21"/>
      <c r="I12" s="102">
        <v>4</v>
      </c>
      <c r="J12" s="101">
        <v>2</v>
      </c>
      <c r="K12" s="103">
        <v>0</v>
      </c>
      <c r="L12" s="102">
        <v>2</v>
      </c>
      <c r="M12" s="103">
        <v>0</v>
      </c>
    </row>
    <row r="13" spans="1:13">
      <c r="A13" s="515"/>
      <c r="B13" s="518"/>
      <c r="C13" s="515"/>
      <c r="D13" s="100">
        <v>4</v>
      </c>
      <c r="E13" s="21"/>
      <c r="F13" s="103">
        <v>25</v>
      </c>
      <c r="G13" s="102">
        <v>25</v>
      </c>
      <c r="H13" s="21"/>
      <c r="I13" s="102">
        <v>25</v>
      </c>
      <c r="J13" s="101">
        <v>0</v>
      </c>
      <c r="K13" s="103">
        <v>0</v>
      </c>
      <c r="L13" s="102">
        <v>0</v>
      </c>
      <c r="M13" s="103">
        <v>0</v>
      </c>
    </row>
    <row r="14" spans="1:13">
      <c r="A14" s="515"/>
      <c r="B14" s="518"/>
      <c r="C14" s="515"/>
      <c r="D14" s="100">
        <v>3</v>
      </c>
      <c r="E14" s="21"/>
      <c r="F14" s="103">
        <v>7</v>
      </c>
      <c r="G14" s="102">
        <v>7</v>
      </c>
      <c r="H14" s="21"/>
      <c r="I14" s="102">
        <v>7</v>
      </c>
      <c r="J14" s="101">
        <v>0</v>
      </c>
      <c r="K14" s="103">
        <v>0</v>
      </c>
      <c r="L14" s="102">
        <v>0</v>
      </c>
      <c r="M14" s="103">
        <v>0</v>
      </c>
    </row>
    <row r="15" spans="1:13">
      <c r="A15" s="515"/>
      <c r="B15" s="518"/>
      <c r="C15" s="515"/>
      <c r="D15" s="100">
        <v>2</v>
      </c>
      <c r="E15" s="21"/>
      <c r="F15" s="103">
        <v>5</v>
      </c>
      <c r="G15" s="102">
        <v>5</v>
      </c>
      <c r="H15" s="21"/>
      <c r="I15" s="102">
        <v>5</v>
      </c>
      <c r="J15" s="101">
        <v>0</v>
      </c>
      <c r="K15" s="103">
        <v>0</v>
      </c>
      <c r="L15" s="102">
        <v>0</v>
      </c>
      <c r="M15" s="103">
        <v>0</v>
      </c>
    </row>
    <row r="16" spans="1:13">
      <c r="A16" s="516"/>
      <c r="B16" s="519"/>
      <c r="C16" s="516"/>
      <c r="D16" s="100">
        <v>1</v>
      </c>
      <c r="E16" s="21"/>
      <c r="F16" s="103">
        <v>1</v>
      </c>
      <c r="G16" s="102">
        <v>1</v>
      </c>
      <c r="H16" s="103">
        <v>55</v>
      </c>
      <c r="I16" s="102">
        <v>56</v>
      </c>
      <c r="J16" s="101">
        <v>0</v>
      </c>
      <c r="K16" s="103">
        <v>1</v>
      </c>
      <c r="L16" s="102">
        <v>1</v>
      </c>
      <c r="M16" s="103">
        <v>1</v>
      </c>
    </row>
    <row r="17" spans="1:13">
      <c r="A17" s="511" t="s">
        <v>17</v>
      </c>
      <c r="B17" s="512"/>
      <c r="C17" s="512"/>
      <c r="D17" s="513"/>
      <c r="E17" s="102">
        <v>236</v>
      </c>
      <c r="F17" s="102">
        <v>38</v>
      </c>
      <c r="G17" s="102">
        <v>274</v>
      </c>
      <c r="H17" s="102">
        <v>55</v>
      </c>
      <c r="I17" s="102">
        <v>329</v>
      </c>
      <c r="J17" s="102">
        <v>198</v>
      </c>
      <c r="K17" s="102">
        <v>33</v>
      </c>
      <c r="L17" s="102">
        <v>231</v>
      </c>
      <c r="M17" s="102">
        <v>37</v>
      </c>
    </row>
    <row r="18" spans="1:13">
      <c r="A18" s="514" t="s">
        <v>18</v>
      </c>
      <c r="B18" s="517" t="s">
        <v>13</v>
      </c>
      <c r="C18" s="514" t="s">
        <v>19</v>
      </c>
      <c r="D18" s="100">
        <v>13</v>
      </c>
      <c r="E18" s="101">
        <v>350</v>
      </c>
      <c r="F18" s="21"/>
      <c r="G18" s="102">
        <v>350</v>
      </c>
      <c r="H18" s="21"/>
      <c r="I18" s="102">
        <v>350</v>
      </c>
      <c r="J18" s="103">
        <v>336</v>
      </c>
      <c r="K18" s="103">
        <v>70</v>
      </c>
      <c r="L18" s="102">
        <v>406</v>
      </c>
      <c r="M18" s="103">
        <v>90</v>
      </c>
    </row>
    <row r="19" spans="1:13">
      <c r="A19" s="515"/>
      <c r="B19" s="518"/>
      <c r="C19" s="515"/>
      <c r="D19" s="100">
        <v>12</v>
      </c>
      <c r="E19" s="101">
        <v>0</v>
      </c>
      <c r="F19" s="21"/>
      <c r="G19" s="102">
        <v>0</v>
      </c>
      <c r="H19" s="21"/>
      <c r="I19" s="102">
        <v>0</v>
      </c>
      <c r="J19" s="101">
        <v>0</v>
      </c>
      <c r="K19" s="103">
        <v>2</v>
      </c>
      <c r="L19" s="102">
        <v>2</v>
      </c>
      <c r="M19" s="103">
        <v>2</v>
      </c>
    </row>
    <row r="20" spans="1:13">
      <c r="A20" s="515"/>
      <c r="B20" s="519"/>
      <c r="C20" s="515"/>
      <c r="D20" s="100">
        <v>11</v>
      </c>
      <c r="E20" s="101">
        <v>1</v>
      </c>
      <c r="F20" s="21"/>
      <c r="G20" s="102">
        <v>1</v>
      </c>
      <c r="H20" s="21"/>
      <c r="I20" s="102">
        <v>1</v>
      </c>
      <c r="J20" s="101">
        <v>1</v>
      </c>
      <c r="K20" s="103">
        <v>0</v>
      </c>
      <c r="L20" s="102">
        <v>1</v>
      </c>
      <c r="M20" s="103">
        <v>0</v>
      </c>
    </row>
    <row r="21" spans="1:13">
      <c r="A21" s="515"/>
      <c r="B21" s="517" t="s">
        <v>15</v>
      </c>
      <c r="C21" s="515"/>
      <c r="D21" s="100">
        <v>10</v>
      </c>
      <c r="E21" s="101">
        <v>5</v>
      </c>
      <c r="F21" s="21"/>
      <c r="G21" s="102">
        <v>5</v>
      </c>
      <c r="H21" s="21"/>
      <c r="I21" s="102">
        <v>5</v>
      </c>
      <c r="J21" s="101">
        <v>0</v>
      </c>
      <c r="K21" s="103">
        <v>1</v>
      </c>
      <c r="L21" s="102">
        <v>1</v>
      </c>
      <c r="M21" s="103">
        <v>1</v>
      </c>
    </row>
    <row r="22" spans="1:13">
      <c r="A22" s="515"/>
      <c r="B22" s="518"/>
      <c r="C22" s="515"/>
      <c r="D22" s="100">
        <v>9</v>
      </c>
      <c r="E22" s="101">
        <v>23</v>
      </c>
      <c r="F22" s="21"/>
      <c r="G22" s="102">
        <v>23</v>
      </c>
      <c r="H22" s="21"/>
      <c r="I22" s="102">
        <v>23</v>
      </c>
      <c r="J22" s="101">
        <v>1</v>
      </c>
      <c r="K22" s="103">
        <v>1</v>
      </c>
      <c r="L22" s="102">
        <v>2</v>
      </c>
      <c r="M22" s="103">
        <v>4</v>
      </c>
    </row>
    <row r="23" spans="1:13">
      <c r="A23" s="515"/>
      <c r="B23" s="518"/>
      <c r="C23" s="515"/>
      <c r="D23" s="100">
        <v>8</v>
      </c>
      <c r="E23" s="101">
        <v>23</v>
      </c>
      <c r="F23" s="21"/>
      <c r="G23" s="102">
        <v>23</v>
      </c>
      <c r="H23" s="21"/>
      <c r="I23" s="102">
        <v>23</v>
      </c>
      <c r="J23" s="101">
        <v>1</v>
      </c>
      <c r="K23" s="103">
        <v>0</v>
      </c>
      <c r="L23" s="102">
        <v>1</v>
      </c>
      <c r="M23" s="103">
        <v>0</v>
      </c>
    </row>
    <row r="24" spans="1:13">
      <c r="A24" s="515"/>
      <c r="B24" s="518"/>
      <c r="C24" s="515"/>
      <c r="D24" s="100">
        <v>7</v>
      </c>
      <c r="E24" s="101">
        <v>40</v>
      </c>
      <c r="F24" s="21"/>
      <c r="G24" s="102">
        <v>40</v>
      </c>
      <c r="H24" s="21"/>
      <c r="I24" s="102">
        <v>40</v>
      </c>
      <c r="J24" s="101">
        <v>0</v>
      </c>
      <c r="K24" s="103">
        <v>0</v>
      </c>
      <c r="L24" s="102">
        <v>0</v>
      </c>
      <c r="M24" s="103">
        <v>0</v>
      </c>
    </row>
    <row r="25" spans="1:13">
      <c r="A25" s="515"/>
      <c r="B25" s="519"/>
      <c r="C25" s="515"/>
      <c r="D25" s="100">
        <v>6</v>
      </c>
      <c r="E25" s="101">
        <v>42</v>
      </c>
      <c r="F25" s="21"/>
      <c r="G25" s="102">
        <v>42</v>
      </c>
      <c r="H25" s="21"/>
      <c r="I25" s="102">
        <v>42</v>
      </c>
      <c r="J25" s="101">
        <v>0</v>
      </c>
      <c r="K25" s="103">
        <v>1</v>
      </c>
      <c r="L25" s="102">
        <v>1</v>
      </c>
      <c r="M25" s="103">
        <v>1</v>
      </c>
    </row>
    <row r="26" spans="1:13">
      <c r="A26" s="515"/>
      <c r="B26" s="517" t="s">
        <v>16</v>
      </c>
      <c r="C26" s="515"/>
      <c r="D26" s="100">
        <v>5</v>
      </c>
      <c r="E26" s="101">
        <v>2</v>
      </c>
      <c r="F26" s="21"/>
      <c r="G26" s="102">
        <v>2</v>
      </c>
      <c r="H26" s="21"/>
      <c r="I26" s="102">
        <v>2</v>
      </c>
      <c r="J26" s="101">
        <v>0</v>
      </c>
      <c r="K26" s="103">
        <v>0</v>
      </c>
      <c r="L26" s="102">
        <v>0</v>
      </c>
      <c r="M26" s="103">
        <v>0</v>
      </c>
    </row>
    <row r="27" spans="1:13">
      <c r="A27" s="515"/>
      <c r="B27" s="518"/>
      <c r="C27" s="515"/>
      <c r="D27" s="100">
        <v>4</v>
      </c>
      <c r="E27" s="21"/>
      <c r="F27" s="103">
        <v>38</v>
      </c>
      <c r="G27" s="102">
        <v>38</v>
      </c>
      <c r="H27" s="21"/>
      <c r="I27" s="102">
        <v>38</v>
      </c>
      <c r="J27" s="101">
        <v>0</v>
      </c>
      <c r="K27" s="103">
        <v>0</v>
      </c>
      <c r="L27" s="102">
        <v>0</v>
      </c>
      <c r="M27" s="103">
        <v>0</v>
      </c>
    </row>
    <row r="28" spans="1:13">
      <c r="A28" s="515"/>
      <c r="B28" s="518"/>
      <c r="C28" s="515"/>
      <c r="D28" s="100">
        <v>3</v>
      </c>
      <c r="E28" s="21"/>
      <c r="F28" s="103">
        <v>7</v>
      </c>
      <c r="G28" s="102">
        <v>7</v>
      </c>
      <c r="H28" s="21"/>
      <c r="I28" s="102">
        <v>7</v>
      </c>
      <c r="J28" s="101">
        <v>0</v>
      </c>
      <c r="K28" s="103">
        <v>1</v>
      </c>
      <c r="L28" s="102">
        <v>1</v>
      </c>
      <c r="M28" s="103">
        <v>1</v>
      </c>
    </row>
    <row r="29" spans="1:13">
      <c r="A29" s="515"/>
      <c r="B29" s="518"/>
      <c r="C29" s="515"/>
      <c r="D29" s="100">
        <v>2</v>
      </c>
      <c r="E29" s="21"/>
      <c r="F29" s="103">
        <v>9</v>
      </c>
      <c r="G29" s="102">
        <v>9</v>
      </c>
      <c r="H29" s="21"/>
      <c r="I29" s="102">
        <v>9</v>
      </c>
      <c r="J29" s="101">
        <v>0</v>
      </c>
      <c r="K29" s="103">
        <v>0</v>
      </c>
      <c r="L29" s="102">
        <v>0</v>
      </c>
      <c r="M29" s="103">
        <v>0</v>
      </c>
    </row>
    <row r="30" spans="1:13">
      <c r="A30" s="516"/>
      <c r="B30" s="519"/>
      <c r="C30" s="516"/>
      <c r="D30" s="100">
        <v>1</v>
      </c>
      <c r="E30" s="21"/>
      <c r="F30" s="103">
        <v>14</v>
      </c>
      <c r="G30" s="102">
        <v>14</v>
      </c>
      <c r="H30" s="104">
        <v>156</v>
      </c>
      <c r="I30" s="102">
        <v>170</v>
      </c>
      <c r="J30" s="101">
        <v>0</v>
      </c>
      <c r="K30" s="103">
        <v>0</v>
      </c>
      <c r="L30" s="102">
        <v>0</v>
      </c>
      <c r="M30" s="103">
        <v>0</v>
      </c>
    </row>
    <row r="31" spans="1:13">
      <c r="A31" s="511" t="s">
        <v>20</v>
      </c>
      <c r="B31" s="512"/>
      <c r="C31" s="512"/>
      <c r="D31" s="513"/>
      <c r="E31" s="102">
        <v>486</v>
      </c>
      <c r="F31" s="102">
        <v>68</v>
      </c>
      <c r="G31" s="102">
        <v>554</v>
      </c>
      <c r="H31" s="102">
        <v>156</v>
      </c>
      <c r="I31" s="102">
        <v>710</v>
      </c>
      <c r="J31" s="102">
        <v>339</v>
      </c>
      <c r="K31" s="102">
        <v>76</v>
      </c>
      <c r="L31" s="102">
        <v>415</v>
      </c>
      <c r="M31" s="105">
        <v>99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5A8B-A9B2-414D-B273-D5DF35F71CC5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410" t="s">
        <v>63</v>
      </c>
      <c r="B1" s="410"/>
      <c r="C1" s="410"/>
      <c r="D1" s="410"/>
      <c r="E1" s="410" t="s">
        <v>64</v>
      </c>
      <c r="F1" s="410"/>
      <c r="G1" s="410"/>
      <c r="H1" s="410"/>
      <c r="I1" s="410"/>
      <c r="J1" s="410" t="s">
        <v>65</v>
      </c>
      <c r="K1" s="410"/>
      <c r="L1" s="410"/>
      <c r="M1" s="410"/>
    </row>
    <row r="2" spans="1:13">
      <c r="A2" s="410"/>
      <c r="B2" s="410"/>
      <c r="C2" s="410"/>
      <c r="D2" s="410"/>
      <c r="E2" s="410" t="s">
        <v>66</v>
      </c>
      <c r="F2" s="410"/>
      <c r="G2" s="410"/>
      <c r="H2" s="410" t="s">
        <v>67</v>
      </c>
      <c r="I2" s="410" t="s">
        <v>68</v>
      </c>
      <c r="J2" s="410" t="s">
        <v>69</v>
      </c>
      <c r="K2" s="410" t="s">
        <v>70</v>
      </c>
      <c r="L2" s="410" t="s">
        <v>68</v>
      </c>
      <c r="M2" s="410" t="s">
        <v>71</v>
      </c>
    </row>
    <row r="3" spans="1:13" ht="24">
      <c r="A3" s="410"/>
      <c r="B3" s="410"/>
      <c r="C3" s="410"/>
      <c r="D3" s="410"/>
      <c r="E3" s="26" t="s">
        <v>72</v>
      </c>
      <c r="F3" s="26" t="s">
        <v>73</v>
      </c>
      <c r="G3" s="26" t="s">
        <v>74</v>
      </c>
      <c r="H3" s="410"/>
      <c r="I3" s="410"/>
      <c r="J3" s="410"/>
      <c r="K3" s="410"/>
      <c r="L3" s="410"/>
      <c r="M3" s="410"/>
    </row>
    <row r="4" spans="1:13">
      <c r="A4" s="27"/>
      <c r="B4" s="28"/>
      <c r="C4" s="29"/>
      <c r="D4" s="30">
        <v>13</v>
      </c>
      <c r="E4" s="106">
        <v>251</v>
      </c>
      <c r="F4" s="106">
        <v>0</v>
      </c>
      <c r="G4" s="32">
        <f>E4+F4</f>
        <v>251</v>
      </c>
      <c r="H4" s="106">
        <v>0</v>
      </c>
      <c r="I4" s="32">
        <f>G4+H4</f>
        <v>251</v>
      </c>
      <c r="J4" s="107">
        <v>352</v>
      </c>
      <c r="K4" s="107">
        <v>28</v>
      </c>
      <c r="L4" s="34">
        <f>J4+K4</f>
        <v>380</v>
      </c>
      <c r="M4" s="107">
        <v>33</v>
      </c>
    </row>
    <row r="5" spans="1:13">
      <c r="A5" s="35" t="s">
        <v>75</v>
      </c>
      <c r="B5" s="36" t="s">
        <v>76</v>
      </c>
      <c r="C5" s="29"/>
      <c r="D5" s="30">
        <v>12</v>
      </c>
      <c r="E5" s="106">
        <v>12</v>
      </c>
      <c r="F5" s="106">
        <v>0</v>
      </c>
      <c r="G5" s="32">
        <f t="shared" ref="G5:G16" si="0">E5+F5</f>
        <v>12</v>
      </c>
      <c r="H5" s="106">
        <v>0</v>
      </c>
      <c r="I5" s="32">
        <f t="shared" ref="I5:I30" si="1">G5+H5</f>
        <v>12</v>
      </c>
      <c r="J5" s="107">
        <v>1</v>
      </c>
      <c r="K5" s="107">
        <v>0</v>
      </c>
      <c r="L5" s="34">
        <f t="shared" ref="L5:L16" si="2">J5+K5</f>
        <v>1</v>
      </c>
      <c r="M5" s="107">
        <v>0</v>
      </c>
    </row>
    <row r="6" spans="1:13">
      <c r="A6" s="35" t="s">
        <v>77</v>
      </c>
      <c r="B6" s="37"/>
      <c r="C6" s="38" t="s">
        <v>78</v>
      </c>
      <c r="D6" s="30">
        <v>11</v>
      </c>
      <c r="E6" s="106">
        <v>6</v>
      </c>
      <c r="F6" s="106">
        <v>0</v>
      </c>
      <c r="G6" s="32">
        <f t="shared" si="0"/>
        <v>6</v>
      </c>
      <c r="H6" s="106">
        <v>0</v>
      </c>
      <c r="I6" s="32">
        <f t="shared" si="1"/>
        <v>6</v>
      </c>
      <c r="J6" s="107">
        <v>1</v>
      </c>
      <c r="K6" s="107">
        <v>0</v>
      </c>
      <c r="L6" s="34">
        <f t="shared" si="2"/>
        <v>1</v>
      </c>
      <c r="M6" s="107">
        <v>0</v>
      </c>
    </row>
    <row r="7" spans="1:13">
      <c r="A7" s="35" t="s">
        <v>75</v>
      </c>
      <c r="B7" s="36"/>
      <c r="C7" s="38" t="s">
        <v>79</v>
      </c>
      <c r="D7" s="30">
        <v>10</v>
      </c>
      <c r="E7" s="106">
        <v>17</v>
      </c>
      <c r="F7" s="106">
        <v>0</v>
      </c>
      <c r="G7" s="32">
        <f t="shared" si="0"/>
        <v>17</v>
      </c>
      <c r="H7" s="106">
        <v>0</v>
      </c>
      <c r="I7" s="32">
        <f t="shared" si="1"/>
        <v>17</v>
      </c>
      <c r="J7" s="107">
        <v>0</v>
      </c>
      <c r="K7" s="107">
        <v>0</v>
      </c>
      <c r="L7" s="34">
        <f t="shared" si="2"/>
        <v>0</v>
      </c>
      <c r="M7" s="107">
        <v>0</v>
      </c>
    </row>
    <row r="8" spans="1:13">
      <c r="A8" s="35" t="s">
        <v>80</v>
      </c>
      <c r="B8" s="36"/>
      <c r="C8" s="38" t="s">
        <v>81</v>
      </c>
      <c r="D8" s="30">
        <v>9</v>
      </c>
      <c r="E8" s="106">
        <v>22</v>
      </c>
      <c r="F8" s="106">
        <v>0</v>
      </c>
      <c r="G8" s="32">
        <f t="shared" si="0"/>
        <v>22</v>
      </c>
      <c r="H8" s="106">
        <v>0</v>
      </c>
      <c r="I8" s="32">
        <f t="shared" si="1"/>
        <v>22</v>
      </c>
      <c r="J8" s="107">
        <v>0</v>
      </c>
      <c r="K8" s="107">
        <v>0</v>
      </c>
      <c r="L8" s="34">
        <f t="shared" si="2"/>
        <v>0</v>
      </c>
      <c r="M8" s="107">
        <v>0</v>
      </c>
    </row>
    <row r="9" spans="1:13">
      <c r="A9" s="35" t="s">
        <v>82</v>
      </c>
      <c r="B9" s="36" t="s">
        <v>83</v>
      </c>
      <c r="C9" s="38" t="s">
        <v>84</v>
      </c>
      <c r="D9" s="30">
        <v>8</v>
      </c>
      <c r="E9" s="106">
        <v>50</v>
      </c>
      <c r="F9" s="106">
        <v>0</v>
      </c>
      <c r="G9" s="32">
        <f t="shared" si="0"/>
        <v>50</v>
      </c>
      <c r="H9" s="106">
        <v>0</v>
      </c>
      <c r="I9" s="32">
        <f t="shared" si="1"/>
        <v>50</v>
      </c>
      <c r="J9" s="107">
        <v>0</v>
      </c>
      <c r="K9" s="107">
        <v>0</v>
      </c>
      <c r="L9" s="34">
        <f t="shared" si="2"/>
        <v>0</v>
      </c>
      <c r="M9" s="107">
        <v>0</v>
      </c>
    </row>
    <row r="10" spans="1:13">
      <c r="A10" s="35" t="s">
        <v>78</v>
      </c>
      <c r="B10" s="36"/>
      <c r="C10" s="38" t="s">
        <v>85</v>
      </c>
      <c r="D10" s="30">
        <v>7</v>
      </c>
      <c r="E10" s="106">
        <v>63</v>
      </c>
      <c r="F10" s="106">
        <v>0</v>
      </c>
      <c r="G10" s="32">
        <f t="shared" si="0"/>
        <v>63</v>
      </c>
      <c r="H10" s="106">
        <v>0</v>
      </c>
      <c r="I10" s="32">
        <f t="shared" si="1"/>
        <v>63</v>
      </c>
      <c r="J10" s="107">
        <v>0</v>
      </c>
      <c r="K10" s="107">
        <v>0</v>
      </c>
      <c r="L10" s="34">
        <f t="shared" si="2"/>
        <v>0</v>
      </c>
      <c r="M10" s="107">
        <v>0</v>
      </c>
    </row>
    <row r="11" spans="1:13">
      <c r="A11" s="35" t="s">
        <v>86</v>
      </c>
      <c r="B11" s="37"/>
      <c r="C11" s="38" t="s">
        <v>82</v>
      </c>
      <c r="D11" s="30">
        <v>6</v>
      </c>
      <c r="E11" s="106">
        <v>44</v>
      </c>
      <c r="F11" s="106">
        <v>0</v>
      </c>
      <c r="G11" s="32">
        <f t="shared" si="0"/>
        <v>44</v>
      </c>
      <c r="H11" s="106">
        <v>0</v>
      </c>
      <c r="I11" s="32">
        <f t="shared" si="1"/>
        <v>44</v>
      </c>
      <c r="J11" s="107">
        <v>0</v>
      </c>
      <c r="K11" s="107">
        <v>0</v>
      </c>
      <c r="L11" s="34">
        <f t="shared" si="2"/>
        <v>0</v>
      </c>
      <c r="M11" s="107">
        <v>0</v>
      </c>
    </row>
    <row r="12" spans="1:13">
      <c r="A12" s="35" t="s">
        <v>75</v>
      </c>
      <c r="B12" s="36"/>
      <c r="C12" s="38" t="s">
        <v>87</v>
      </c>
      <c r="D12" s="30">
        <v>5</v>
      </c>
      <c r="E12" s="106">
        <v>24</v>
      </c>
      <c r="F12" s="106">
        <v>0</v>
      </c>
      <c r="G12" s="32">
        <f t="shared" si="0"/>
        <v>24</v>
      </c>
      <c r="H12" s="106">
        <v>0</v>
      </c>
      <c r="I12" s="32">
        <f t="shared" si="1"/>
        <v>24</v>
      </c>
      <c r="J12" s="107">
        <v>0</v>
      </c>
      <c r="K12" s="107">
        <v>0</v>
      </c>
      <c r="L12" s="34">
        <f t="shared" si="2"/>
        <v>0</v>
      </c>
      <c r="M12" s="107">
        <v>0</v>
      </c>
    </row>
    <row r="13" spans="1:13">
      <c r="A13" s="35"/>
      <c r="B13" s="36"/>
      <c r="C13" s="38" t="s">
        <v>85</v>
      </c>
      <c r="D13" s="30">
        <v>4</v>
      </c>
      <c r="E13" s="106">
        <v>5</v>
      </c>
      <c r="F13" s="106">
        <v>0</v>
      </c>
      <c r="G13" s="32">
        <f t="shared" si="0"/>
        <v>5</v>
      </c>
      <c r="H13" s="106">
        <v>0</v>
      </c>
      <c r="I13" s="32">
        <f t="shared" si="1"/>
        <v>5</v>
      </c>
      <c r="J13" s="107">
        <v>0</v>
      </c>
      <c r="K13" s="107">
        <v>0</v>
      </c>
      <c r="L13" s="34">
        <f t="shared" si="2"/>
        <v>0</v>
      </c>
      <c r="M13" s="107">
        <v>0</v>
      </c>
    </row>
    <row r="14" spans="1:13">
      <c r="A14" s="35"/>
      <c r="B14" s="36" t="s">
        <v>75</v>
      </c>
      <c r="C14" s="29"/>
      <c r="D14" s="30">
        <v>3</v>
      </c>
      <c r="E14" s="106">
        <v>0</v>
      </c>
      <c r="F14" s="106">
        <v>24</v>
      </c>
      <c r="G14" s="32">
        <f t="shared" si="0"/>
        <v>24</v>
      </c>
      <c r="H14" s="106">
        <v>0</v>
      </c>
      <c r="I14" s="32">
        <f t="shared" si="1"/>
        <v>24</v>
      </c>
      <c r="J14" s="107">
        <v>0</v>
      </c>
      <c r="K14" s="107">
        <v>0</v>
      </c>
      <c r="L14" s="34">
        <f t="shared" si="2"/>
        <v>0</v>
      </c>
      <c r="M14" s="107">
        <v>0</v>
      </c>
    </row>
    <row r="15" spans="1:13">
      <c r="A15" s="35"/>
      <c r="B15" s="36"/>
      <c r="C15" s="29"/>
      <c r="D15" s="30">
        <v>2</v>
      </c>
      <c r="E15" s="106">
        <v>0</v>
      </c>
      <c r="F15" s="106">
        <v>9</v>
      </c>
      <c r="G15" s="32">
        <f t="shared" si="0"/>
        <v>9</v>
      </c>
      <c r="H15" s="106">
        <v>0</v>
      </c>
      <c r="I15" s="32">
        <f t="shared" si="1"/>
        <v>9</v>
      </c>
      <c r="J15" s="107">
        <v>0</v>
      </c>
      <c r="K15" s="107">
        <v>0</v>
      </c>
      <c r="L15" s="34">
        <f t="shared" si="2"/>
        <v>0</v>
      </c>
      <c r="M15" s="107">
        <v>0</v>
      </c>
    </row>
    <row r="16" spans="1:13">
      <c r="A16" s="39"/>
      <c r="B16" s="37"/>
      <c r="C16" s="29"/>
      <c r="D16" s="27">
        <v>1</v>
      </c>
      <c r="E16" s="106">
        <v>0</v>
      </c>
      <c r="F16" s="106">
        <v>5</v>
      </c>
      <c r="G16" s="32">
        <f t="shared" si="0"/>
        <v>5</v>
      </c>
      <c r="H16" s="106">
        <v>78</v>
      </c>
      <c r="I16" s="32">
        <f t="shared" si="1"/>
        <v>83</v>
      </c>
      <c r="J16" s="107">
        <v>0</v>
      </c>
      <c r="K16" s="107">
        <v>0</v>
      </c>
      <c r="L16" s="34">
        <f t="shared" si="2"/>
        <v>0</v>
      </c>
      <c r="M16" s="107">
        <v>0</v>
      </c>
    </row>
    <row r="17" spans="1:13">
      <c r="A17" s="407" t="s">
        <v>88</v>
      </c>
      <c r="B17" s="408"/>
      <c r="C17" s="408"/>
      <c r="D17" s="409"/>
      <c r="E17" s="32">
        <f t="shared" ref="E17:M17" si="3">SUM(E4:E16)</f>
        <v>494</v>
      </c>
      <c r="F17" s="32">
        <f t="shared" si="3"/>
        <v>38</v>
      </c>
      <c r="G17" s="40">
        <f t="shared" si="3"/>
        <v>532</v>
      </c>
      <c r="H17" s="32">
        <f t="shared" si="3"/>
        <v>78</v>
      </c>
      <c r="I17" s="40">
        <f t="shared" si="3"/>
        <v>610</v>
      </c>
      <c r="J17" s="41">
        <f t="shared" si="3"/>
        <v>354</v>
      </c>
      <c r="K17" s="41">
        <f t="shared" si="3"/>
        <v>28</v>
      </c>
      <c r="L17" s="32">
        <f t="shared" si="3"/>
        <v>382</v>
      </c>
      <c r="M17" s="32">
        <f t="shared" si="3"/>
        <v>33</v>
      </c>
    </row>
    <row r="18" spans="1:13">
      <c r="A18" s="35"/>
      <c r="B18" s="35"/>
      <c r="C18" s="42"/>
      <c r="D18" s="39">
        <v>13</v>
      </c>
      <c r="E18" s="106">
        <v>559</v>
      </c>
      <c r="F18" s="106">
        <v>0</v>
      </c>
      <c r="G18" s="32">
        <f>E18+F18</f>
        <v>559</v>
      </c>
      <c r="H18" s="106">
        <v>0</v>
      </c>
      <c r="I18" s="32">
        <f t="shared" si="1"/>
        <v>559</v>
      </c>
      <c r="J18" s="107">
        <v>440</v>
      </c>
      <c r="K18" s="107">
        <v>41</v>
      </c>
      <c r="L18" s="43">
        <f>J18+K18</f>
        <v>481</v>
      </c>
      <c r="M18" s="107">
        <v>46</v>
      </c>
    </row>
    <row r="19" spans="1:13">
      <c r="A19" s="35"/>
      <c r="B19" s="35" t="s">
        <v>76</v>
      </c>
      <c r="C19" s="42"/>
      <c r="D19" s="30">
        <v>12</v>
      </c>
      <c r="E19" s="106">
        <v>21</v>
      </c>
      <c r="F19" s="106">
        <v>0</v>
      </c>
      <c r="G19" s="32">
        <f t="shared" ref="G19:G30" si="4">E19+F19</f>
        <v>21</v>
      </c>
      <c r="H19" s="106">
        <v>0</v>
      </c>
      <c r="I19" s="32">
        <f t="shared" si="1"/>
        <v>21</v>
      </c>
      <c r="J19" s="107">
        <v>2</v>
      </c>
      <c r="K19" s="107">
        <v>0</v>
      </c>
      <c r="L19" s="43">
        <f t="shared" ref="L19:L30" si="5">J19+K19</f>
        <v>2</v>
      </c>
      <c r="M19" s="107">
        <v>0</v>
      </c>
    </row>
    <row r="20" spans="1:13">
      <c r="A20" s="35" t="s">
        <v>86</v>
      </c>
      <c r="B20" s="39"/>
      <c r="C20" s="42"/>
      <c r="D20" s="30">
        <v>11</v>
      </c>
      <c r="E20" s="106">
        <v>13</v>
      </c>
      <c r="F20" s="106">
        <v>0</v>
      </c>
      <c r="G20" s="32">
        <f t="shared" si="4"/>
        <v>13</v>
      </c>
      <c r="H20" s="106">
        <v>0</v>
      </c>
      <c r="I20" s="32">
        <f t="shared" si="1"/>
        <v>13</v>
      </c>
      <c r="J20" s="107">
        <v>1</v>
      </c>
      <c r="K20" s="107">
        <v>0</v>
      </c>
      <c r="L20" s="43">
        <f t="shared" si="5"/>
        <v>1</v>
      </c>
      <c r="M20" s="107">
        <v>0</v>
      </c>
    </row>
    <row r="21" spans="1:13">
      <c r="A21" s="35" t="s">
        <v>89</v>
      </c>
      <c r="B21" s="35"/>
      <c r="C21" s="42" t="s">
        <v>90</v>
      </c>
      <c r="D21" s="30">
        <v>10</v>
      </c>
      <c r="E21" s="106">
        <v>21</v>
      </c>
      <c r="F21" s="106">
        <v>0</v>
      </c>
      <c r="G21" s="32">
        <f t="shared" si="4"/>
        <v>21</v>
      </c>
      <c r="H21" s="106">
        <v>0</v>
      </c>
      <c r="I21" s="32">
        <f t="shared" si="1"/>
        <v>21</v>
      </c>
      <c r="J21" s="107">
        <v>1</v>
      </c>
      <c r="K21" s="107">
        <v>2</v>
      </c>
      <c r="L21" s="43">
        <f t="shared" si="5"/>
        <v>3</v>
      </c>
      <c r="M21" s="107">
        <v>2</v>
      </c>
    </row>
    <row r="22" spans="1:13">
      <c r="A22" s="35" t="s">
        <v>76</v>
      </c>
      <c r="B22" s="35"/>
      <c r="C22" s="42" t="s">
        <v>89</v>
      </c>
      <c r="D22" s="30">
        <v>9</v>
      </c>
      <c r="E22" s="106">
        <v>32</v>
      </c>
      <c r="F22" s="106">
        <v>0</v>
      </c>
      <c r="G22" s="32">
        <f t="shared" si="4"/>
        <v>32</v>
      </c>
      <c r="H22" s="106">
        <v>0</v>
      </c>
      <c r="I22" s="32">
        <f t="shared" si="1"/>
        <v>32</v>
      </c>
      <c r="J22" s="107">
        <v>0</v>
      </c>
      <c r="K22" s="107">
        <v>0</v>
      </c>
      <c r="L22" s="43">
        <f t="shared" si="5"/>
        <v>0</v>
      </c>
      <c r="M22" s="107">
        <v>0</v>
      </c>
    </row>
    <row r="23" spans="1:13">
      <c r="A23" s="35" t="s">
        <v>77</v>
      </c>
      <c r="B23" s="35" t="s">
        <v>83</v>
      </c>
      <c r="C23" s="42" t="s">
        <v>91</v>
      </c>
      <c r="D23" s="30">
        <v>8</v>
      </c>
      <c r="E23" s="106">
        <v>36</v>
      </c>
      <c r="F23" s="106">
        <v>0</v>
      </c>
      <c r="G23" s="32">
        <f t="shared" si="4"/>
        <v>36</v>
      </c>
      <c r="H23" s="106">
        <v>0</v>
      </c>
      <c r="I23" s="32">
        <f t="shared" si="1"/>
        <v>36</v>
      </c>
      <c r="J23" s="107">
        <v>0</v>
      </c>
      <c r="K23" s="107">
        <v>0</v>
      </c>
      <c r="L23" s="43">
        <f t="shared" si="5"/>
        <v>0</v>
      </c>
      <c r="M23" s="107">
        <v>0</v>
      </c>
    </row>
    <row r="24" spans="1:13">
      <c r="A24" s="35" t="s">
        <v>82</v>
      </c>
      <c r="B24" s="35"/>
      <c r="C24" s="42" t="s">
        <v>82</v>
      </c>
      <c r="D24" s="30">
        <v>7</v>
      </c>
      <c r="E24" s="106">
        <v>53</v>
      </c>
      <c r="F24" s="106">
        <v>0</v>
      </c>
      <c r="G24" s="32">
        <f t="shared" si="4"/>
        <v>53</v>
      </c>
      <c r="H24" s="106">
        <v>0</v>
      </c>
      <c r="I24" s="32">
        <f t="shared" si="1"/>
        <v>53</v>
      </c>
      <c r="J24" s="107">
        <v>0</v>
      </c>
      <c r="K24" s="107">
        <v>0</v>
      </c>
      <c r="L24" s="43">
        <f t="shared" si="5"/>
        <v>0</v>
      </c>
      <c r="M24" s="107">
        <v>0</v>
      </c>
    </row>
    <row r="25" spans="1:13">
      <c r="A25" s="35" t="s">
        <v>76</v>
      </c>
      <c r="B25" s="35"/>
      <c r="C25" s="42" t="s">
        <v>87</v>
      </c>
      <c r="D25" s="30">
        <v>6</v>
      </c>
      <c r="E25" s="106">
        <v>57</v>
      </c>
      <c r="F25" s="106">
        <v>0</v>
      </c>
      <c r="G25" s="32">
        <f t="shared" si="4"/>
        <v>57</v>
      </c>
      <c r="H25" s="106">
        <v>0</v>
      </c>
      <c r="I25" s="32">
        <f t="shared" si="1"/>
        <v>57</v>
      </c>
      <c r="J25" s="107">
        <v>1</v>
      </c>
      <c r="K25" s="107">
        <v>0</v>
      </c>
      <c r="L25" s="43">
        <f t="shared" si="5"/>
        <v>1</v>
      </c>
      <c r="M25" s="107">
        <v>0</v>
      </c>
    </row>
    <row r="26" spans="1:13">
      <c r="A26" s="35" t="s">
        <v>87</v>
      </c>
      <c r="B26" s="27"/>
      <c r="C26" s="42"/>
      <c r="D26" s="30">
        <v>5</v>
      </c>
      <c r="E26" s="106">
        <v>36</v>
      </c>
      <c r="F26" s="106">
        <v>0</v>
      </c>
      <c r="G26" s="32">
        <f t="shared" si="4"/>
        <v>36</v>
      </c>
      <c r="H26" s="106">
        <v>0</v>
      </c>
      <c r="I26" s="32">
        <f t="shared" si="1"/>
        <v>36</v>
      </c>
      <c r="J26" s="107">
        <v>0</v>
      </c>
      <c r="K26" s="107">
        <v>1</v>
      </c>
      <c r="L26" s="43">
        <f t="shared" si="5"/>
        <v>1</v>
      </c>
      <c r="M26" s="107">
        <v>2</v>
      </c>
    </row>
    <row r="27" spans="1:13">
      <c r="A27" s="35"/>
      <c r="B27" s="35"/>
      <c r="C27" s="42"/>
      <c r="D27" s="30">
        <v>4</v>
      </c>
      <c r="E27" s="106">
        <v>10</v>
      </c>
      <c r="F27" s="106">
        <v>0</v>
      </c>
      <c r="G27" s="32">
        <f t="shared" si="4"/>
        <v>10</v>
      </c>
      <c r="H27" s="106">
        <v>0</v>
      </c>
      <c r="I27" s="32">
        <f t="shared" si="1"/>
        <v>10</v>
      </c>
      <c r="J27" s="107">
        <v>0</v>
      </c>
      <c r="K27" s="107">
        <v>1</v>
      </c>
      <c r="L27" s="43">
        <f t="shared" si="5"/>
        <v>1</v>
      </c>
      <c r="M27" s="107">
        <v>1</v>
      </c>
    </row>
    <row r="28" spans="1:13">
      <c r="A28" s="35"/>
      <c r="B28" s="35" t="s">
        <v>75</v>
      </c>
      <c r="C28" s="42"/>
      <c r="D28" s="30">
        <v>3</v>
      </c>
      <c r="E28" s="106">
        <v>0</v>
      </c>
      <c r="F28" s="106">
        <v>24</v>
      </c>
      <c r="G28" s="32">
        <f t="shared" si="4"/>
        <v>24</v>
      </c>
      <c r="H28" s="106">
        <v>0</v>
      </c>
      <c r="I28" s="32">
        <f t="shared" si="1"/>
        <v>24</v>
      </c>
      <c r="J28" s="107">
        <v>0</v>
      </c>
      <c r="K28" s="107">
        <v>0</v>
      </c>
      <c r="L28" s="43">
        <f t="shared" si="5"/>
        <v>0</v>
      </c>
      <c r="M28" s="107">
        <v>0</v>
      </c>
    </row>
    <row r="29" spans="1:13">
      <c r="A29" s="35"/>
      <c r="B29" s="35"/>
      <c r="C29" s="42"/>
      <c r="D29" s="30">
        <v>2</v>
      </c>
      <c r="E29" s="106">
        <v>0</v>
      </c>
      <c r="F29" s="106">
        <v>3</v>
      </c>
      <c r="G29" s="32">
        <f t="shared" si="4"/>
        <v>3</v>
      </c>
      <c r="H29" s="106">
        <v>0</v>
      </c>
      <c r="I29" s="32">
        <f t="shared" si="1"/>
        <v>3</v>
      </c>
      <c r="J29" s="107">
        <v>0</v>
      </c>
      <c r="K29" s="107">
        <v>0</v>
      </c>
      <c r="L29" s="43">
        <f t="shared" si="5"/>
        <v>0</v>
      </c>
      <c r="M29" s="107">
        <v>0</v>
      </c>
    </row>
    <row r="30" spans="1:13">
      <c r="A30" s="39"/>
      <c r="B30" s="39"/>
      <c r="C30" s="42"/>
      <c r="D30" s="27">
        <v>1</v>
      </c>
      <c r="E30" s="106">
        <v>0</v>
      </c>
      <c r="F30" s="106">
        <v>5</v>
      </c>
      <c r="G30" s="32">
        <f t="shared" si="4"/>
        <v>5</v>
      </c>
      <c r="H30" s="106">
        <v>147</v>
      </c>
      <c r="I30" s="32">
        <f t="shared" si="1"/>
        <v>152</v>
      </c>
      <c r="J30" s="107">
        <v>0</v>
      </c>
      <c r="K30" s="107">
        <v>0</v>
      </c>
      <c r="L30" s="43">
        <f t="shared" si="5"/>
        <v>0</v>
      </c>
      <c r="M30" s="107">
        <v>0</v>
      </c>
    </row>
    <row r="31" spans="1:13">
      <c r="A31" s="407" t="s">
        <v>92</v>
      </c>
      <c r="B31" s="408"/>
      <c r="C31" s="408"/>
      <c r="D31" s="408"/>
      <c r="E31" s="41">
        <f t="shared" ref="E31:M31" si="6">SUM(E18:E30)</f>
        <v>838</v>
      </c>
      <c r="F31" s="32">
        <f t="shared" si="6"/>
        <v>32</v>
      </c>
      <c r="G31" s="44">
        <f t="shared" si="6"/>
        <v>870</v>
      </c>
      <c r="H31" s="45">
        <f t="shared" si="6"/>
        <v>147</v>
      </c>
      <c r="I31" s="40">
        <f t="shared" si="6"/>
        <v>1017</v>
      </c>
      <c r="J31" s="41">
        <f t="shared" si="6"/>
        <v>445</v>
      </c>
      <c r="K31" s="32">
        <f t="shared" si="6"/>
        <v>45</v>
      </c>
      <c r="L31" s="40">
        <f t="shared" si="6"/>
        <v>490</v>
      </c>
      <c r="M31" s="41">
        <f t="shared" si="6"/>
        <v>51</v>
      </c>
    </row>
  </sheetData>
  <protectedRanges>
    <protectedRange sqref="E4:F16 H4:H16 J4:K16 M4:M16 E18:F30 H18:H30 J18:K30 M18:M30" name="dados a serem preenchidos pelos TRTs"/>
  </protectedRanges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7B95-5ACA-4C4F-A06D-22AEADC502E3}">
  <dimension ref="A1:K30"/>
  <sheetViews>
    <sheetView topLeftCell="A24" workbookViewId="0">
      <selection activeCell="H17" sqref="H17:H29"/>
    </sheetView>
  </sheetViews>
  <sheetFormatPr defaultRowHeight="15"/>
  <sheetData>
    <row r="1" spans="1:11">
      <c r="A1" s="108"/>
      <c r="B1" s="108"/>
      <c r="C1" s="109" t="s">
        <v>171</v>
      </c>
      <c r="D1" s="109" t="s">
        <v>172</v>
      </c>
      <c r="E1" s="109" t="s">
        <v>173</v>
      </c>
      <c r="F1" s="109" t="s">
        <v>174</v>
      </c>
      <c r="G1" s="109" t="s">
        <v>175</v>
      </c>
      <c r="H1" s="109" t="s">
        <v>176</v>
      </c>
      <c r="I1" s="108"/>
      <c r="J1" s="108"/>
      <c r="K1" s="108"/>
    </row>
    <row r="2" spans="1:11" ht="45">
      <c r="A2" s="110" t="s">
        <v>177</v>
      </c>
      <c r="B2" s="110" t="s">
        <v>178</v>
      </c>
      <c r="C2" s="111">
        <v>124</v>
      </c>
      <c r="D2" s="111">
        <v>29</v>
      </c>
      <c r="E2" s="111">
        <v>153</v>
      </c>
      <c r="F2" s="111">
        <v>0</v>
      </c>
      <c r="G2" s="111">
        <v>153</v>
      </c>
      <c r="H2" s="111">
        <v>142</v>
      </c>
      <c r="I2" s="111">
        <v>21</v>
      </c>
      <c r="J2" s="111">
        <v>163</v>
      </c>
      <c r="K2" s="111">
        <v>29</v>
      </c>
    </row>
    <row r="3" spans="1:11" ht="45">
      <c r="A3" s="110" t="s">
        <v>177</v>
      </c>
      <c r="B3" s="110" t="s">
        <v>179</v>
      </c>
      <c r="C3" s="111">
        <v>2</v>
      </c>
      <c r="D3" s="111">
        <v>1</v>
      </c>
      <c r="E3" s="111">
        <v>3</v>
      </c>
      <c r="F3" s="111">
        <v>0</v>
      </c>
      <c r="G3" s="111">
        <v>3</v>
      </c>
      <c r="H3" s="111">
        <v>0</v>
      </c>
      <c r="I3" s="111">
        <v>0</v>
      </c>
      <c r="J3" s="111">
        <v>0</v>
      </c>
      <c r="K3" s="111">
        <v>0</v>
      </c>
    </row>
    <row r="4" spans="1:11" ht="45">
      <c r="A4" s="110" t="s">
        <v>177</v>
      </c>
      <c r="B4" s="110" t="s">
        <v>180</v>
      </c>
      <c r="C4" s="111">
        <v>3</v>
      </c>
      <c r="D4" s="111">
        <v>6</v>
      </c>
      <c r="E4" s="111">
        <v>9</v>
      </c>
      <c r="F4" s="111">
        <v>0</v>
      </c>
      <c r="G4" s="111">
        <v>9</v>
      </c>
      <c r="H4" s="111">
        <v>0</v>
      </c>
      <c r="I4" s="111">
        <v>0</v>
      </c>
      <c r="J4" s="111">
        <v>0</v>
      </c>
      <c r="K4" s="111">
        <v>0</v>
      </c>
    </row>
    <row r="5" spans="1:11" ht="45">
      <c r="A5" s="110" t="s">
        <v>177</v>
      </c>
      <c r="B5" s="110" t="s">
        <v>181</v>
      </c>
      <c r="C5" s="111">
        <v>5</v>
      </c>
      <c r="D5" s="111">
        <v>3</v>
      </c>
      <c r="E5" s="111">
        <v>8</v>
      </c>
      <c r="F5" s="111">
        <v>0</v>
      </c>
      <c r="G5" s="111">
        <v>8</v>
      </c>
      <c r="H5" s="111">
        <v>0</v>
      </c>
      <c r="I5" s="111">
        <v>0</v>
      </c>
      <c r="J5" s="111">
        <v>0</v>
      </c>
      <c r="K5" s="111">
        <v>0</v>
      </c>
    </row>
    <row r="6" spans="1:11" ht="45">
      <c r="A6" s="110" t="s">
        <v>177</v>
      </c>
      <c r="B6" s="110" t="s">
        <v>182</v>
      </c>
      <c r="C6" s="111">
        <v>14</v>
      </c>
      <c r="D6" s="111">
        <v>5</v>
      </c>
      <c r="E6" s="111">
        <v>19</v>
      </c>
      <c r="F6" s="111">
        <v>0</v>
      </c>
      <c r="G6" s="111">
        <v>19</v>
      </c>
      <c r="H6" s="111">
        <v>0</v>
      </c>
      <c r="I6" s="111">
        <v>0</v>
      </c>
      <c r="J6" s="111">
        <v>0</v>
      </c>
      <c r="K6" s="111">
        <v>0</v>
      </c>
    </row>
    <row r="7" spans="1:11" ht="45">
      <c r="A7" s="110" t="s">
        <v>177</v>
      </c>
      <c r="B7" s="110" t="s">
        <v>183</v>
      </c>
      <c r="C7" s="111">
        <v>3</v>
      </c>
      <c r="D7" s="111">
        <v>2</v>
      </c>
      <c r="E7" s="111">
        <v>5</v>
      </c>
      <c r="F7" s="111">
        <v>0</v>
      </c>
      <c r="G7" s="111">
        <v>5</v>
      </c>
      <c r="H7" s="111">
        <v>0</v>
      </c>
      <c r="I7" s="111">
        <v>0</v>
      </c>
      <c r="J7" s="111">
        <v>0</v>
      </c>
      <c r="K7" s="111">
        <v>0</v>
      </c>
    </row>
    <row r="8" spans="1:11" ht="45">
      <c r="A8" s="110" t="s">
        <v>177</v>
      </c>
      <c r="B8" s="110" t="s">
        <v>184</v>
      </c>
      <c r="C8" s="111">
        <v>20</v>
      </c>
      <c r="D8" s="111">
        <v>0</v>
      </c>
      <c r="E8" s="111">
        <v>20</v>
      </c>
      <c r="F8" s="111">
        <v>0</v>
      </c>
      <c r="G8" s="111">
        <v>20</v>
      </c>
      <c r="H8" s="111">
        <v>0</v>
      </c>
      <c r="I8" s="111">
        <v>0</v>
      </c>
      <c r="J8" s="111">
        <v>0</v>
      </c>
      <c r="K8" s="111">
        <v>0</v>
      </c>
    </row>
    <row r="9" spans="1:11" ht="45">
      <c r="A9" s="110" t="s">
        <v>177</v>
      </c>
      <c r="B9" s="110" t="s">
        <v>185</v>
      </c>
      <c r="C9" s="111">
        <v>1</v>
      </c>
      <c r="D9" s="111">
        <v>5</v>
      </c>
      <c r="E9" s="111">
        <v>6</v>
      </c>
      <c r="F9" s="111">
        <v>0</v>
      </c>
      <c r="G9" s="111">
        <v>6</v>
      </c>
      <c r="H9" s="111">
        <v>0</v>
      </c>
      <c r="I9" s="111">
        <v>0</v>
      </c>
      <c r="J9" s="111">
        <v>0</v>
      </c>
      <c r="K9" s="111">
        <v>0</v>
      </c>
    </row>
    <row r="10" spans="1:11" ht="45">
      <c r="A10" s="110" t="s">
        <v>177</v>
      </c>
      <c r="B10" s="110" t="s">
        <v>186</v>
      </c>
      <c r="C10" s="111">
        <v>0</v>
      </c>
      <c r="D10" s="111">
        <v>3</v>
      </c>
      <c r="E10" s="111">
        <v>3</v>
      </c>
      <c r="F10" s="111">
        <v>0</v>
      </c>
      <c r="G10" s="111">
        <v>3</v>
      </c>
      <c r="H10" s="111">
        <v>0</v>
      </c>
      <c r="I10" s="111">
        <v>0</v>
      </c>
      <c r="J10" s="111">
        <v>0</v>
      </c>
      <c r="K10" s="111">
        <v>0</v>
      </c>
    </row>
    <row r="11" spans="1:11" ht="45">
      <c r="A11" s="110" t="s">
        <v>177</v>
      </c>
      <c r="B11" s="110" t="s">
        <v>187</v>
      </c>
      <c r="C11" s="111">
        <v>0</v>
      </c>
      <c r="D11" s="111">
        <v>3</v>
      </c>
      <c r="E11" s="111">
        <v>3</v>
      </c>
      <c r="F11" s="111">
        <v>0</v>
      </c>
      <c r="G11" s="111">
        <v>3</v>
      </c>
      <c r="H11" s="111">
        <v>0</v>
      </c>
      <c r="I11" s="111">
        <v>0</v>
      </c>
      <c r="J11" s="111">
        <v>0</v>
      </c>
      <c r="K11" s="111">
        <v>0</v>
      </c>
    </row>
    <row r="12" spans="1:11" ht="45">
      <c r="A12" s="110" t="s">
        <v>177</v>
      </c>
      <c r="B12" s="110" t="s">
        <v>188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1</v>
      </c>
      <c r="J12" s="111">
        <v>1</v>
      </c>
      <c r="K12" s="111">
        <v>1</v>
      </c>
    </row>
    <row r="13" spans="1:11" ht="45">
      <c r="A13" s="110" t="s">
        <v>177</v>
      </c>
      <c r="B13" s="110" t="s">
        <v>189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45.75" thickBot="1">
      <c r="A14" s="110" t="s">
        <v>177</v>
      </c>
      <c r="B14" s="110" t="s">
        <v>190</v>
      </c>
      <c r="C14" s="111">
        <v>0</v>
      </c>
      <c r="D14" s="111">
        <v>0</v>
      </c>
      <c r="E14" s="111">
        <v>0</v>
      </c>
      <c r="F14" s="111">
        <v>42</v>
      </c>
      <c r="G14" s="111">
        <v>42</v>
      </c>
      <c r="H14" s="111">
        <v>0</v>
      </c>
      <c r="I14" s="111">
        <v>0</v>
      </c>
      <c r="J14" s="111">
        <v>0</v>
      </c>
      <c r="K14" s="111">
        <v>0</v>
      </c>
    </row>
    <row r="15" spans="1:11" ht="45.75" thickBot="1">
      <c r="A15" s="112" t="s">
        <v>88</v>
      </c>
      <c r="B15" s="113"/>
      <c r="C15" s="114">
        <v>172</v>
      </c>
      <c r="D15" s="114">
        <v>57</v>
      </c>
      <c r="E15" s="114">
        <v>229</v>
      </c>
      <c r="F15" s="114">
        <v>42</v>
      </c>
      <c r="G15" s="114">
        <v>271</v>
      </c>
      <c r="H15" s="114">
        <v>142</v>
      </c>
      <c r="I15" s="114">
        <v>22</v>
      </c>
      <c r="J15" s="114">
        <v>164</v>
      </c>
      <c r="K15" s="114">
        <v>30</v>
      </c>
    </row>
    <row r="16" spans="1:11">
      <c r="A16" s="541" t="s">
        <v>191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</row>
    <row r="17" spans="1:11" ht="45">
      <c r="A17" s="110" t="s">
        <v>192</v>
      </c>
      <c r="B17" s="110" t="s">
        <v>178</v>
      </c>
      <c r="C17" s="111">
        <v>423</v>
      </c>
      <c r="D17" s="111">
        <v>140</v>
      </c>
      <c r="E17" s="111">
        <v>563</v>
      </c>
      <c r="F17" s="111">
        <v>0</v>
      </c>
      <c r="G17" s="111">
        <v>563</v>
      </c>
      <c r="H17" s="111">
        <v>231</v>
      </c>
      <c r="I17" s="111">
        <v>43</v>
      </c>
      <c r="J17" s="111">
        <v>274</v>
      </c>
      <c r="K17" s="111">
        <v>53</v>
      </c>
    </row>
    <row r="18" spans="1:11" ht="45">
      <c r="A18" s="110" t="s">
        <v>192</v>
      </c>
      <c r="B18" s="110" t="s">
        <v>179</v>
      </c>
      <c r="C18" s="111">
        <v>11</v>
      </c>
      <c r="D18" s="111">
        <v>1</v>
      </c>
      <c r="E18" s="111">
        <v>12</v>
      </c>
      <c r="F18" s="111">
        <v>0</v>
      </c>
      <c r="G18" s="111">
        <v>12</v>
      </c>
      <c r="H18" s="111">
        <v>2</v>
      </c>
      <c r="I18" s="111">
        <v>0</v>
      </c>
      <c r="J18" s="111">
        <v>2</v>
      </c>
      <c r="K18" s="111">
        <v>0</v>
      </c>
    </row>
    <row r="19" spans="1:11" ht="45">
      <c r="A19" s="110" t="s">
        <v>192</v>
      </c>
      <c r="B19" s="110" t="s">
        <v>180</v>
      </c>
      <c r="C19" s="111">
        <v>5</v>
      </c>
      <c r="D19" s="111">
        <v>2</v>
      </c>
      <c r="E19" s="111">
        <v>7</v>
      </c>
      <c r="F19" s="111">
        <v>0</v>
      </c>
      <c r="G19" s="111">
        <v>7</v>
      </c>
      <c r="H19" s="111">
        <v>0</v>
      </c>
      <c r="I19" s="111">
        <v>1</v>
      </c>
      <c r="J19" s="111">
        <v>1</v>
      </c>
      <c r="K19" s="111">
        <v>1</v>
      </c>
    </row>
    <row r="20" spans="1:11" ht="45">
      <c r="A20" s="110" t="s">
        <v>192</v>
      </c>
      <c r="B20" s="110" t="s">
        <v>181</v>
      </c>
      <c r="C20" s="111">
        <v>9</v>
      </c>
      <c r="D20" s="111">
        <v>9</v>
      </c>
      <c r="E20" s="111">
        <v>18</v>
      </c>
      <c r="F20" s="111">
        <v>0</v>
      </c>
      <c r="G20" s="111">
        <v>18</v>
      </c>
      <c r="H20" s="111">
        <v>0</v>
      </c>
      <c r="I20" s="111">
        <v>0</v>
      </c>
      <c r="J20" s="111">
        <v>0</v>
      </c>
      <c r="K20" s="111">
        <v>0</v>
      </c>
    </row>
    <row r="21" spans="1:11" ht="45">
      <c r="A21" s="110" t="s">
        <v>192</v>
      </c>
      <c r="B21" s="110" t="s">
        <v>182</v>
      </c>
      <c r="C21" s="111">
        <v>7</v>
      </c>
      <c r="D21" s="111">
        <v>9</v>
      </c>
      <c r="E21" s="111">
        <v>16</v>
      </c>
      <c r="F21" s="111">
        <v>0</v>
      </c>
      <c r="G21" s="111">
        <v>16</v>
      </c>
      <c r="H21" s="111">
        <v>0</v>
      </c>
      <c r="I21" s="111">
        <v>0</v>
      </c>
      <c r="J21" s="111">
        <v>0</v>
      </c>
      <c r="K21" s="111">
        <v>0</v>
      </c>
    </row>
    <row r="22" spans="1:11" ht="45">
      <c r="A22" s="110" t="s">
        <v>192</v>
      </c>
      <c r="B22" s="110" t="s">
        <v>183</v>
      </c>
      <c r="C22" s="111">
        <v>2</v>
      </c>
      <c r="D22" s="111">
        <v>6</v>
      </c>
      <c r="E22" s="111">
        <v>8</v>
      </c>
      <c r="F22" s="111">
        <v>0</v>
      </c>
      <c r="G22" s="111">
        <v>8</v>
      </c>
      <c r="H22" s="111">
        <v>0</v>
      </c>
      <c r="I22" s="111">
        <v>0</v>
      </c>
      <c r="J22" s="111">
        <v>0</v>
      </c>
      <c r="K22" s="111">
        <v>0</v>
      </c>
    </row>
    <row r="23" spans="1:11" ht="45">
      <c r="A23" s="110" t="s">
        <v>192</v>
      </c>
      <c r="B23" s="110" t="s">
        <v>184</v>
      </c>
      <c r="C23" s="111">
        <v>7</v>
      </c>
      <c r="D23" s="111">
        <v>2</v>
      </c>
      <c r="E23" s="111">
        <v>9</v>
      </c>
      <c r="F23" s="111">
        <v>0</v>
      </c>
      <c r="G23" s="111">
        <v>9</v>
      </c>
      <c r="H23" s="111">
        <v>0</v>
      </c>
      <c r="I23" s="111">
        <v>1</v>
      </c>
      <c r="J23" s="111">
        <v>1</v>
      </c>
      <c r="K23" s="111">
        <v>1</v>
      </c>
    </row>
    <row r="24" spans="1:11" ht="45">
      <c r="A24" s="110" t="s">
        <v>192</v>
      </c>
      <c r="B24" s="110" t="s">
        <v>185</v>
      </c>
      <c r="C24" s="111">
        <v>9</v>
      </c>
      <c r="D24" s="111">
        <v>4</v>
      </c>
      <c r="E24" s="111">
        <v>13</v>
      </c>
      <c r="F24" s="111">
        <v>0</v>
      </c>
      <c r="G24" s="111">
        <v>13</v>
      </c>
      <c r="H24" s="111">
        <v>0</v>
      </c>
      <c r="I24" s="111">
        <v>0</v>
      </c>
      <c r="J24" s="111">
        <v>0</v>
      </c>
      <c r="K24" s="111">
        <v>0</v>
      </c>
    </row>
    <row r="25" spans="1:11" ht="45">
      <c r="A25" s="110" t="s">
        <v>192</v>
      </c>
      <c r="B25" s="110" t="s">
        <v>186</v>
      </c>
      <c r="C25" s="111">
        <v>1</v>
      </c>
      <c r="D25" s="111">
        <v>5</v>
      </c>
      <c r="E25" s="111">
        <v>6</v>
      </c>
      <c r="F25" s="111">
        <v>0</v>
      </c>
      <c r="G25" s="111">
        <v>6</v>
      </c>
      <c r="H25" s="111">
        <v>0</v>
      </c>
      <c r="I25" s="111">
        <v>2</v>
      </c>
      <c r="J25" s="111">
        <v>2</v>
      </c>
      <c r="K25" s="111">
        <v>2</v>
      </c>
    </row>
    <row r="26" spans="1:11" ht="45">
      <c r="A26" s="110" t="s">
        <v>192</v>
      </c>
      <c r="B26" s="110" t="s">
        <v>187</v>
      </c>
      <c r="C26" s="111">
        <v>0</v>
      </c>
      <c r="D26" s="111">
        <v>5</v>
      </c>
      <c r="E26" s="111">
        <v>5</v>
      </c>
      <c r="F26" s="111">
        <v>0</v>
      </c>
      <c r="G26" s="111">
        <v>5</v>
      </c>
      <c r="H26" s="111">
        <v>0</v>
      </c>
      <c r="I26" s="111">
        <v>0</v>
      </c>
      <c r="J26" s="111">
        <v>0</v>
      </c>
      <c r="K26" s="111">
        <v>0</v>
      </c>
    </row>
    <row r="27" spans="1:11" ht="45">
      <c r="A27" s="110" t="s">
        <v>192</v>
      </c>
      <c r="B27" s="110" t="s">
        <v>188</v>
      </c>
      <c r="C27" s="111">
        <v>0</v>
      </c>
      <c r="D27" s="111">
        <v>2</v>
      </c>
      <c r="E27" s="111">
        <v>2</v>
      </c>
      <c r="F27" s="111">
        <v>0</v>
      </c>
      <c r="G27" s="111">
        <v>2</v>
      </c>
      <c r="H27" s="111">
        <v>0</v>
      </c>
      <c r="I27" s="111">
        <v>0</v>
      </c>
      <c r="J27" s="111">
        <v>0</v>
      </c>
      <c r="K27" s="111">
        <v>0</v>
      </c>
    </row>
    <row r="28" spans="1:11" ht="45">
      <c r="A28" s="110" t="s">
        <v>192</v>
      </c>
      <c r="B28" s="110" t="s">
        <v>189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45.75" thickBot="1">
      <c r="A29" s="110" t="s">
        <v>192</v>
      </c>
      <c r="B29" s="110" t="s">
        <v>190</v>
      </c>
      <c r="C29" s="111">
        <v>0</v>
      </c>
      <c r="D29" s="111">
        <v>0</v>
      </c>
      <c r="E29" s="111">
        <v>0</v>
      </c>
      <c r="F29" s="111">
        <v>153</v>
      </c>
      <c r="G29" s="111">
        <v>153</v>
      </c>
      <c r="H29" s="111">
        <v>0</v>
      </c>
      <c r="I29" s="111">
        <v>0</v>
      </c>
      <c r="J29" s="111">
        <v>0</v>
      </c>
      <c r="K29" s="111">
        <v>0</v>
      </c>
    </row>
    <row r="30" spans="1:11" ht="30.75" thickBot="1">
      <c r="A30" s="112" t="s">
        <v>92</v>
      </c>
      <c r="B30" s="113"/>
      <c r="C30" s="114">
        <v>474</v>
      </c>
      <c r="D30" s="114">
        <v>185</v>
      </c>
      <c r="E30" s="114">
        <v>659</v>
      </c>
      <c r="F30" s="114">
        <v>153</v>
      </c>
      <c r="G30" s="114">
        <v>812</v>
      </c>
      <c r="H30" s="114">
        <v>233</v>
      </c>
      <c r="I30" s="114">
        <v>47</v>
      </c>
      <c r="J30" s="114">
        <v>280</v>
      </c>
      <c r="K30" s="114">
        <v>57</v>
      </c>
    </row>
  </sheetData>
  <mergeCells count="1">
    <mergeCell ref="A16:K1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DDBF-B87C-4157-8E9E-54D953671525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544" t="s">
        <v>63</v>
      </c>
      <c r="B1" s="544"/>
      <c r="C1" s="544"/>
      <c r="D1" s="544"/>
      <c r="E1" s="544" t="s">
        <v>64</v>
      </c>
      <c r="F1" s="544"/>
      <c r="G1" s="544"/>
      <c r="H1" s="544"/>
      <c r="I1" s="544"/>
      <c r="J1" s="544" t="s">
        <v>65</v>
      </c>
      <c r="K1" s="544"/>
      <c r="L1" s="544"/>
      <c r="M1" s="544"/>
    </row>
    <row r="2" spans="1:13">
      <c r="A2" s="544"/>
      <c r="B2" s="544"/>
      <c r="C2" s="544"/>
      <c r="D2" s="544"/>
      <c r="E2" s="544" t="s">
        <v>66</v>
      </c>
      <c r="F2" s="544"/>
      <c r="G2" s="544"/>
      <c r="H2" s="544" t="s">
        <v>67</v>
      </c>
      <c r="I2" s="544" t="s">
        <v>68</v>
      </c>
      <c r="J2" s="544" t="s">
        <v>69</v>
      </c>
      <c r="K2" s="544" t="s">
        <v>70</v>
      </c>
      <c r="L2" s="544" t="s">
        <v>68</v>
      </c>
      <c r="M2" s="544" t="s">
        <v>71</v>
      </c>
    </row>
    <row r="3" spans="1:13" ht="24">
      <c r="A3" s="544"/>
      <c r="B3" s="544"/>
      <c r="C3" s="544"/>
      <c r="D3" s="544"/>
      <c r="E3" s="115" t="s">
        <v>72</v>
      </c>
      <c r="F3" s="115" t="s">
        <v>73</v>
      </c>
      <c r="G3" s="115" t="s">
        <v>74</v>
      </c>
      <c r="H3" s="544"/>
      <c r="I3" s="544"/>
      <c r="J3" s="544"/>
      <c r="K3" s="544"/>
      <c r="L3" s="544"/>
      <c r="M3" s="544"/>
    </row>
    <row r="4" spans="1:13">
      <c r="A4" s="116"/>
      <c r="B4" s="117"/>
      <c r="C4" s="118"/>
      <c r="D4" s="119">
        <v>13</v>
      </c>
      <c r="E4" s="120">
        <v>108</v>
      </c>
      <c r="F4" s="120">
        <v>0</v>
      </c>
      <c r="G4" s="121">
        <f t="shared" ref="G4:G30" si="0">E4+F4</f>
        <v>108</v>
      </c>
      <c r="H4" s="120">
        <v>0</v>
      </c>
      <c r="I4" s="121">
        <f t="shared" ref="I4:I15" si="1">SUM(G4:H4)</f>
        <v>108</v>
      </c>
      <c r="J4" s="122">
        <v>106</v>
      </c>
      <c r="K4" s="122">
        <v>8</v>
      </c>
      <c r="L4" s="123">
        <f>J4+K4</f>
        <v>114</v>
      </c>
      <c r="M4" s="122">
        <v>8</v>
      </c>
    </row>
    <row r="5" spans="1:13">
      <c r="A5" s="124" t="s">
        <v>75</v>
      </c>
      <c r="B5" s="125" t="s">
        <v>76</v>
      </c>
      <c r="C5" s="118"/>
      <c r="D5" s="119">
        <v>12</v>
      </c>
      <c r="E5" s="120">
        <v>0</v>
      </c>
      <c r="F5" s="120">
        <v>0</v>
      </c>
      <c r="G5" s="121">
        <f t="shared" si="0"/>
        <v>0</v>
      </c>
      <c r="H5" s="120">
        <v>0</v>
      </c>
      <c r="I5" s="121">
        <f t="shared" si="1"/>
        <v>0</v>
      </c>
      <c r="J5" s="122">
        <v>0</v>
      </c>
      <c r="K5" s="122">
        <v>0</v>
      </c>
      <c r="L5" s="123">
        <v>0</v>
      </c>
      <c r="M5" s="122">
        <v>0</v>
      </c>
    </row>
    <row r="6" spans="1:13">
      <c r="A6" s="124" t="s">
        <v>77</v>
      </c>
      <c r="B6" s="126"/>
      <c r="C6" s="127" t="s">
        <v>78</v>
      </c>
      <c r="D6" s="119">
        <v>11</v>
      </c>
      <c r="E6" s="120">
        <v>1</v>
      </c>
      <c r="F6" s="120">
        <v>0</v>
      </c>
      <c r="G6" s="121">
        <f t="shared" si="0"/>
        <v>1</v>
      </c>
      <c r="H6" s="120">
        <v>0</v>
      </c>
      <c r="I6" s="121">
        <f t="shared" si="1"/>
        <v>1</v>
      </c>
      <c r="J6" s="122">
        <v>0</v>
      </c>
      <c r="K6" s="122">
        <v>0</v>
      </c>
      <c r="L6" s="123">
        <v>0</v>
      </c>
      <c r="M6" s="122">
        <v>0</v>
      </c>
    </row>
    <row r="7" spans="1:13">
      <c r="A7" s="124" t="s">
        <v>75</v>
      </c>
      <c r="B7" s="125"/>
      <c r="C7" s="127" t="s">
        <v>79</v>
      </c>
      <c r="D7" s="119">
        <v>10</v>
      </c>
      <c r="E7" s="120">
        <v>4</v>
      </c>
      <c r="F7" s="120">
        <v>0</v>
      </c>
      <c r="G7" s="121">
        <f t="shared" si="0"/>
        <v>4</v>
      </c>
      <c r="H7" s="120">
        <v>0</v>
      </c>
      <c r="I7" s="121">
        <f t="shared" si="1"/>
        <v>4</v>
      </c>
      <c r="J7" s="122">
        <v>0</v>
      </c>
      <c r="K7" s="122">
        <v>0</v>
      </c>
      <c r="L7" s="123">
        <v>0</v>
      </c>
      <c r="M7" s="122">
        <v>0</v>
      </c>
    </row>
    <row r="8" spans="1:13">
      <c r="A8" s="124" t="s">
        <v>80</v>
      </c>
      <c r="B8" s="125"/>
      <c r="C8" s="127" t="s">
        <v>81</v>
      </c>
      <c r="D8" s="119">
        <v>9</v>
      </c>
      <c r="E8" s="120">
        <v>11</v>
      </c>
      <c r="F8" s="120">
        <v>0</v>
      </c>
      <c r="G8" s="121">
        <f t="shared" si="0"/>
        <v>11</v>
      </c>
      <c r="H8" s="120">
        <v>0</v>
      </c>
      <c r="I8" s="121">
        <f t="shared" si="1"/>
        <v>11</v>
      </c>
      <c r="J8" s="122">
        <v>0</v>
      </c>
      <c r="K8" s="122">
        <v>0</v>
      </c>
      <c r="L8" s="123">
        <v>0</v>
      </c>
      <c r="M8" s="122">
        <v>0</v>
      </c>
    </row>
    <row r="9" spans="1:13">
      <c r="A9" s="124" t="s">
        <v>82</v>
      </c>
      <c r="B9" s="125" t="s">
        <v>83</v>
      </c>
      <c r="C9" s="127" t="s">
        <v>84</v>
      </c>
      <c r="D9" s="119">
        <v>8</v>
      </c>
      <c r="E9" s="120">
        <v>9</v>
      </c>
      <c r="F9" s="120">
        <v>0</v>
      </c>
      <c r="G9" s="121">
        <f t="shared" si="0"/>
        <v>9</v>
      </c>
      <c r="H9" s="120">
        <v>0</v>
      </c>
      <c r="I9" s="121">
        <f t="shared" si="1"/>
        <v>9</v>
      </c>
      <c r="J9" s="122">
        <v>0</v>
      </c>
      <c r="K9" s="122">
        <v>0</v>
      </c>
      <c r="L9" s="123">
        <v>0</v>
      </c>
      <c r="M9" s="122">
        <v>0</v>
      </c>
    </row>
    <row r="10" spans="1:13">
      <c r="A10" s="124" t="s">
        <v>78</v>
      </c>
      <c r="B10" s="125"/>
      <c r="C10" s="127" t="s">
        <v>85</v>
      </c>
      <c r="D10" s="119">
        <v>7</v>
      </c>
      <c r="E10" s="120">
        <v>14</v>
      </c>
      <c r="F10" s="120">
        <v>0</v>
      </c>
      <c r="G10" s="121">
        <f t="shared" si="0"/>
        <v>14</v>
      </c>
      <c r="H10" s="120">
        <v>0</v>
      </c>
      <c r="I10" s="121">
        <f t="shared" si="1"/>
        <v>14</v>
      </c>
      <c r="J10" s="122">
        <v>0</v>
      </c>
      <c r="K10" s="122">
        <v>0</v>
      </c>
      <c r="L10" s="123">
        <v>0</v>
      </c>
      <c r="M10" s="122">
        <v>0</v>
      </c>
    </row>
    <row r="11" spans="1:13">
      <c r="A11" s="124" t="s">
        <v>86</v>
      </c>
      <c r="B11" s="126"/>
      <c r="C11" s="127" t="s">
        <v>82</v>
      </c>
      <c r="D11" s="119">
        <v>6</v>
      </c>
      <c r="E11" s="120">
        <v>12</v>
      </c>
      <c r="F11" s="120">
        <v>0</v>
      </c>
      <c r="G11" s="121">
        <f t="shared" si="0"/>
        <v>12</v>
      </c>
      <c r="H11" s="120">
        <v>0</v>
      </c>
      <c r="I11" s="121">
        <f t="shared" si="1"/>
        <v>12</v>
      </c>
      <c r="J11" s="122">
        <v>0</v>
      </c>
      <c r="K11" s="122">
        <v>0</v>
      </c>
      <c r="L11" s="123">
        <v>0</v>
      </c>
      <c r="M11" s="122">
        <v>0</v>
      </c>
    </row>
    <row r="12" spans="1:13">
      <c r="A12" s="124" t="s">
        <v>75</v>
      </c>
      <c r="B12" s="125"/>
      <c r="C12" s="127" t="s">
        <v>87</v>
      </c>
      <c r="D12" s="119">
        <v>5</v>
      </c>
      <c r="E12" s="120">
        <v>17</v>
      </c>
      <c r="F12" s="120">
        <v>0</v>
      </c>
      <c r="G12" s="121">
        <f t="shared" si="0"/>
        <v>17</v>
      </c>
      <c r="H12" s="120">
        <v>0</v>
      </c>
      <c r="I12" s="121">
        <f t="shared" si="1"/>
        <v>17</v>
      </c>
      <c r="J12" s="122">
        <v>0</v>
      </c>
      <c r="K12" s="122">
        <v>0</v>
      </c>
      <c r="L12" s="123">
        <v>0</v>
      </c>
      <c r="M12" s="122">
        <v>0</v>
      </c>
    </row>
    <row r="13" spans="1:13">
      <c r="A13" s="124"/>
      <c r="B13" s="125"/>
      <c r="C13" s="127" t="s">
        <v>85</v>
      </c>
      <c r="D13" s="119">
        <v>4</v>
      </c>
      <c r="E13" s="120">
        <v>7</v>
      </c>
      <c r="F13" s="120">
        <v>0</v>
      </c>
      <c r="G13" s="121">
        <f t="shared" si="0"/>
        <v>7</v>
      </c>
      <c r="H13" s="120">
        <v>0</v>
      </c>
      <c r="I13" s="121">
        <f t="shared" si="1"/>
        <v>7</v>
      </c>
      <c r="J13" s="122">
        <v>0</v>
      </c>
      <c r="K13" s="122">
        <v>1</v>
      </c>
      <c r="L13" s="123">
        <v>0</v>
      </c>
      <c r="M13" s="122">
        <v>3</v>
      </c>
    </row>
    <row r="14" spans="1:13">
      <c r="A14" s="124"/>
      <c r="B14" s="125" t="s">
        <v>75</v>
      </c>
      <c r="C14" s="118"/>
      <c r="D14" s="119">
        <v>3</v>
      </c>
      <c r="E14" s="120">
        <v>0</v>
      </c>
      <c r="F14" s="120">
        <v>8</v>
      </c>
      <c r="G14" s="121">
        <f t="shared" si="0"/>
        <v>8</v>
      </c>
      <c r="H14" s="120">
        <v>0</v>
      </c>
      <c r="I14" s="121">
        <f t="shared" si="1"/>
        <v>8</v>
      </c>
      <c r="J14" s="122">
        <v>0</v>
      </c>
      <c r="K14" s="122">
        <v>0</v>
      </c>
      <c r="L14" s="123">
        <v>0</v>
      </c>
      <c r="M14" s="122">
        <v>0</v>
      </c>
    </row>
    <row r="15" spans="1:13">
      <c r="A15" s="124"/>
      <c r="B15" s="125"/>
      <c r="C15" s="118"/>
      <c r="D15" s="119">
        <v>2</v>
      </c>
      <c r="E15" s="120">
        <v>0</v>
      </c>
      <c r="F15" s="120">
        <v>3</v>
      </c>
      <c r="G15" s="121">
        <f t="shared" si="0"/>
        <v>3</v>
      </c>
      <c r="H15" s="120">
        <v>0</v>
      </c>
      <c r="I15" s="121">
        <f t="shared" si="1"/>
        <v>3</v>
      </c>
      <c r="J15" s="122">
        <v>0</v>
      </c>
      <c r="K15" s="122">
        <v>0</v>
      </c>
      <c r="L15" s="123">
        <v>0</v>
      </c>
      <c r="M15" s="122">
        <v>0</v>
      </c>
    </row>
    <row r="16" spans="1:13">
      <c r="A16" s="128"/>
      <c r="B16" s="126"/>
      <c r="C16" s="118"/>
      <c r="D16" s="116">
        <v>1</v>
      </c>
      <c r="E16" s="120">
        <v>0</v>
      </c>
      <c r="F16" s="120">
        <v>4</v>
      </c>
      <c r="G16" s="121">
        <f t="shared" si="0"/>
        <v>4</v>
      </c>
      <c r="H16" s="120">
        <v>21</v>
      </c>
      <c r="I16" s="121">
        <v>21</v>
      </c>
      <c r="J16" s="122">
        <v>0</v>
      </c>
      <c r="K16" s="122">
        <v>0</v>
      </c>
      <c r="L16" s="123">
        <v>0</v>
      </c>
      <c r="M16" s="122">
        <v>0</v>
      </c>
    </row>
    <row r="17" spans="1:13">
      <c r="A17" s="542" t="s">
        <v>88</v>
      </c>
      <c r="B17" s="542"/>
      <c r="C17" s="542"/>
      <c r="D17" s="542"/>
      <c r="E17" s="129">
        <f>SUM(E4:E16)</f>
        <v>183</v>
      </c>
      <c r="F17" s="129">
        <f>SUM(F4:F16)</f>
        <v>15</v>
      </c>
      <c r="G17" s="129">
        <f t="shared" si="0"/>
        <v>198</v>
      </c>
      <c r="H17" s="129">
        <v>21</v>
      </c>
      <c r="I17" s="129">
        <f>SUM(G17:H17)</f>
        <v>219</v>
      </c>
      <c r="J17" s="129">
        <f>SUM(J4:J16)</f>
        <v>106</v>
      </c>
      <c r="K17" s="129">
        <f>SUM(K4:K16)</f>
        <v>9</v>
      </c>
      <c r="L17" s="129">
        <f t="shared" ref="L17:L18" si="2">J17+K17</f>
        <v>115</v>
      </c>
      <c r="M17" s="129">
        <f>SUM(M4:M16)</f>
        <v>11</v>
      </c>
    </row>
    <row r="18" spans="1:13">
      <c r="A18" s="124"/>
      <c r="B18" s="124"/>
      <c r="C18" s="130"/>
      <c r="D18" s="128">
        <v>13</v>
      </c>
      <c r="E18" s="120">
        <v>367</v>
      </c>
      <c r="F18" s="120">
        <v>0</v>
      </c>
      <c r="G18" s="121">
        <f t="shared" si="0"/>
        <v>367</v>
      </c>
      <c r="H18" s="120">
        <v>0</v>
      </c>
      <c r="I18" s="121">
        <f t="shared" ref="I18:I30" si="3">G18+H18</f>
        <v>367</v>
      </c>
      <c r="J18" s="122">
        <v>183</v>
      </c>
      <c r="K18" s="122">
        <v>34</v>
      </c>
      <c r="L18" s="131">
        <f t="shared" si="2"/>
        <v>217</v>
      </c>
      <c r="M18" s="122">
        <v>42</v>
      </c>
    </row>
    <row r="19" spans="1:13">
      <c r="A19" s="124"/>
      <c r="B19" s="124" t="s">
        <v>76</v>
      </c>
      <c r="C19" s="130"/>
      <c r="D19" s="119">
        <v>12</v>
      </c>
      <c r="E19" s="120">
        <v>1</v>
      </c>
      <c r="F19" s="120">
        <v>0</v>
      </c>
      <c r="G19" s="121">
        <f t="shared" si="0"/>
        <v>1</v>
      </c>
      <c r="H19" s="120">
        <v>0</v>
      </c>
      <c r="I19" s="121">
        <f t="shared" si="3"/>
        <v>1</v>
      </c>
      <c r="J19" s="122">
        <v>0</v>
      </c>
      <c r="K19" s="122">
        <v>0</v>
      </c>
      <c r="L19" s="131">
        <v>0</v>
      </c>
      <c r="M19" s="122">
        <v>0</v>
      </c>
    </row>
    <row r="20" spans="1:13">
      <c r="A20" s="124" t="s">
        <v>86</v>
      </c>
      <c r="B20" s="128"/>
      <c r="C20" s="130"/>
      <c r="D20" s="119">
        <v>11</v>
      </c>
      <c r="E20" s="120">
        <v>1</v>
      </c>
      <c r="F20" s="120">
        <v>0</v>
      </c>
      <c r="G20" s="121">
        <f t="shared" si="0"/>
        <v>1</v>
      </c>
      <c r="H20" s="120">
        <v>0</v>
      </c>
      <c r="I20" s="121">
        <f t="shared" si="3"/>
        <v>1</v>
      </c>
      <c r="J20" s="122">
        <v>0</v>
      </c>
      <c r="K20" s="122">
        <v>0</v>
      </c>
      <c r="L20" s="131">
        <v>0</v>
      </c>
      <c r="M20" s="122">
        <v>0</v>
      </c>
    </row>
    <row r="21" spans="1:13">
      <c r="A21" s="124" t="s">
        <v>89</v>
      </c>
      <c r="B21" s="124"/>
      <c r="C21" s="130" t="s">
        <v>90</v>
      </c>
      <c r="D21" s="119">
        <v>10</v>
      </c>
      <c r="E21" s="120">
        <v>4</v>
      </c>
      <c r="F21" s="120">
        <v>0</v>
      </c>
      <c r="G21" s="121">
        <f t="shared" si="0"/>
        <v>4</v>
      </c>
      <c r="H21" s="120">
        <v>0</v>
      </c>
      <c r="I21" s="121">
        <f t="shared" si="3"/>
        <v>4</v>
      </c>
      <c r="J21" s="122">
        <v>1</v>
      </c>
      <c r="K21" s="122">
        <v>0</v>
      </c>
      <c r="L21" s="131">
        <v>1</v>
      </c>
      <c r="M21" s="122">
        <v>0</v>
      </c>
    </row>
    <row r="22" spans="1:13">
      <c r="A22" s="124" t="s">
        <v>76</v>
      </c>
      <c r="B22" s="124"/>
      <c r="C22" s="130" t="s">
        <v>89</v>
      </c>
      <c r="D22" s="119">
        <v>9</v>
      </c>
      <c r="E22" s="120">
        <v>8</v>
      </c>
      <c r="F22" s="120">
        <v>0</v>
      </c>
      <c r="G22" s="121">
        <f t="shared" si="0"/>
        <v>8</v>
      </c>
      <c r="H22" s="120">
        <v>0</v>
      </c>
      <c r="I22" s="121">
        <f t="shared" si="3"/>
        <v>8</v>
      </c>
      <c r="J22" s="122">
        <v>0</v>
      </c>
      <c r="K22" s="122">
        <v>0</v>
      </c>
      <c r="L22" s="131">
        <v>0</v>
      </c>
      <c r="M22" s="122">
        <v>0</v>
      </c>
    </row>
    <row r="23" spans="1:13">
      <c r="A23" s="124" t="s">
        <v>77</v>
      </c>
      <c r="B23" s="124" t="s">
        <v>83</v>
      </c>
      <c r="C23" s="130" t="s">
        <v>91</v>
      </c>
      <c r="D23" s="119">
        <v>8</v>
      </c>
      <c r="E23" s="120">
        <v>15</v>
      </c>
      <c r="F23" s="120">
        <v>0</v>
      </c>
      <c r="G23" s="121">
        <f t="shared" si="0"/>
        <v>15</v>
      </c>
      <c r="H23" s="120">
        <v>0</v>
      </c>
      <c r="I23" s="121">
        <f t="shared" si="3"/>
        <v>15</v>
      </c>
      <c r="J23" s="122">
        <v>0</v>
      </c>
      <c r="K23" s="122">
        <v>0</v>
      </c>
      <c r="L23" s="131">
        <v>0</v>
      </c>
      <c r="M23" s="122">
        <v>0</v>
      </c>
    </row>
    <row r="24" spans="1:13">
      <c r="A24" s="124" t="s">
        <v>82</v>
      </c>
      <c r="B24" s="124"/>
      <c r="C24" s="130" t="s">
        <v>82</v>
      </c>
      <c r="D24" s="119">
        <v>7</v>
      </c>
      <c r="E24" s="120">
        <v>18</v>
      </c>
      <c r="F24" s="120">
        <v>0</v>
      </c>
      <c r="G24" s="121">
        <f t="shared" si="0"/>
        <v>18</v>
      </c>
      <c r="H24" s="120">
        <v>0</v>
      </c>
      <c r="I24" s="121">
        <f t="shared" si="3"/>
        <v>18</v>
      </c>
      <c r="J24" s="122">
        <v>0</v>
      </c>
      <c r="K24" s="122">
        <v>0</v>
      </c>
      <c r="L24" s="131">
        <v>0</v>
      </c>
      <c r="M24" s="122">
        <v>0</v>
      </c>
    </row>
    <row r="25" spans="1:13">
      <c r="A25" s="124" t="s">
        <v>76</v>
      </c>
      <c r="B25" s="124"/>
      <c r="C25" s="130" t="s">
        <v>87</v>
      </c>
      <c r="D25" s="119">
        <v>6</v>
      </c>
      <c r="E25" s="120">
        <v>2</v>
      </c>
      <c r="F25" s="120">
        <v>0</v>
      </c>
      <c r="G25" s="121">
        <f t="shared" si="0"/>
        <v>2</v>
      </c>
      <c r="H25" s="120">
        <v>0</v>
      </c>
      <c r="I25" s="121">
        <f t="shared" si="3"/>
        <v>2</v>
      </c>
      <c r="J25" s="122">
        <v>0</v>
      </c>
      <c r="K25" s="122">
        <v>0</v>
      </c>
      <c r="L25" s="131">
        <v>0</v>
      </c>
      <c r="M25" s="122">
        <v>0</v>
      </c>
    </row>
    <row r="26" spans="1:13">
      <c r="A26" s="124" t="s">
        <v>87</v>
      </c>
      <c r="B26" s="116"/>
      <c r="C26" s="130"/>
      <c r="D26" s="119">
        <v>5</v>
      </c>
      <c r="E26" s="120">
        <v>43</v>
      </c>
      <c r="F26" s="120">
        <v>0</v>
      </c>
      <c r="G26" s="121">
        <f t="shared" si="0"/>
        <v>43</v>
      </c>
      <c r="H26" s="120">
        <v>0</v>
      </c>
      <c r="I26" s="121">
        <f t="shared" si="3"/>
        <v>43</v>
      </c>
      <c r="J26" s="122">
        <v>0</v>
      </c>
      <c r="K26" s="122">
        <v>0</v>
      </c>
      <c r="L26" s="131">
        <v>0</v>
      </c>
      <c r="M26" s="122">
        <v>0</v>
      </c>
    </row>
    <row r="27" spans="1:13">
      <c r="A27" s="124"/>
      <c r="B27" s="124"/>
      <c r="C27" s="130"/>
      <c r="D27" s="119">
        <v>4</v>
      </c>
      <c r="E27" s="120">
        <v>9</v>
      </c>
      <c r="F27" s="120">
        <v>0</v>
      </c>
      <c r="G27" s="121">
        <f t="shared" si="0"/>
        <v>9</v>
      </c>
      <c r="H27" s="120">
        <v>0</v>
      </c>
      <c r="I27" s="121">
        <f t="shared" si="3"/>
        <v>9</v>
      </c>
      <c r="J27" s="122">
        <v>0</v>
      </c>
      <c r="K27" s="122">
        <v>0</v>
      </c>
      <c r="L27" s="131">
        <v>0</v>
      </c>
      <c r="M27" s="122">
        <v>0</v>
      </c>
    </row>
    <row r="28" spans="1:13">
      <c r="A28" s="124"/>
      <c r="B28" s="124" t="s">
        <v>75</v>
      </c>
      <c r="C28" s="130"/>
      <c r="D28" s="119">
        <v>3</v>
      </c>
      <c r="E28" s="120">
        <v>0</v>
      </c>
      <c r="F28" s="120">
        <v>8</v>
      </c>
      <c r="G28" s="121">
        <f t="shared" si="0"/>
        <v>8</v>
      </c>
      <c r="H28" s="120">
        <v>0</v>
      </c>
      <c r="I28" s="121">
        <f t="shared" si="3"/>
        <v>8</v>
      </c>
      <c r="J28" s="122">
        <v>1</v>
      </c>
      <c r="K28" s="122">
        <v>0</v>
      </c>
      <c r="L28" s="131">
        <v>1</v>
      </c>
      <c r="M28" s="122">
        <v>0</v>
      </c>
    </row>
    <row r="29" spans="1:13">
      <c r="A29" s="124"/>
      <c r="B29" s="124"/>
      <c r="C29" s="130"/>
      <c r="D29" s="119">
        <v>2</v>
      </c>
      <c r="E29" s="120">
        <v>0</v>
      </c>
      <c r="F29" s="120">
        <v>2</v>
      </c>
      <c r="G29" s="121">
        <f t="shared" si="0"/>
        <v>2</v>
      </c>
      <c r="H29" s="120">
        <v>0</v>
      </c>
      <c r="I29" s="121">
        <f t="shared" si="3"/>
        <v>2</v>
      </c>
      <c r="J29" s="122">
        <v>0</v>
      </c>
      <c r="K29" s="122">
        <v>0</v>
      </c>
      <c r="L29" s="131">
        <v>0</v>
      </c>
      <c r="M29" s="122">
        <v>0</v>
      </c>
    </row>
    <row r="30" spans="1:13">
      <c r="A30" s="128"/>
      <c r="B30" s="128"/>
      <c r="C30" s="130"/>
      <c r="D30" s="116">
        <v>1</v>
      </c>
      <c r="E30" s="120">
        <v>0</v>
      </c>
      <c r="F30" s="120">
        <v>2</v>
      </c>
      <c r="G30" s="121">
        <f t="shared" si="0"/>
        <v>2</v>
      </c>
      <c r="H30" s="120">
        <v>66</v>
      </c>
      <c r="I30" s="121">
        <f t="shared" si="3"/>
        <v>68</v>
      </c>
      <c r="J30" s="122">
        <v>0</v>
      </c>
      <c r="K30" s="122">
        <v>1</v>
      </c>
      <c r="L30" s="131">
        <v>1</v>
      </c>
      <c r="M30" s="122">
        <v>2</v>
      </c>
    </row>
    <row r="31" spans="1:13">
      <c r="A31" s="543" t="s">
        <v>92</v>
      </c>
      <c r="B31" s="543"/>
      <c r="C31" s="543"/>
      <c r="D31" s="543"/>
      <c r="E31" s="132">
        <f>SUM(E18:E30)</f>
        <v>468</v>
      </c>
      <c r="F31" s="129">
        <f>SUM(F18:F30)</f>
        <v>12</v>
      </c>
      <c r="G31" s="129">
        <f t="shared" ref="G31" si="4">SUM(E31:F31)</f>
        <v>480</v>
      </c>
      <c r="H31" s="129">
        <f t="shared" ref="H31:M31" si="5">SUM(H18:H30)</f>
        <v>66</v>
      </c>
      <c r="I31" s="129">
        <f t="shared" si="5"/>
        <v>546</v>
      </c>
      <c r="J31" s="129">
        <f t="shared" si="5"/>
        <v>185</v>
      </c>
      <c r="K31" s="129">
        <f t="shared" si="5"/>
        <v>35</v>
      </c>
      <c r="L31" s="129">
        <f t="shared" si="5"/>
        <v>220</v>
      </c>
      <c r="M31" s="129">
        <f t="shared" si="5"/>
        <v>44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045C-4D35-4461-A864-3AB153267D61}">
  <dimension ref="A1:AO31"/>
  <sheetViews>
    <sheetView topLeftCell="Z12" workbookViewId="0">
      <selection activeCell="Z4" sqref="Z4:AD30"/>
    </sheetView>
  </sheetViews>
  <sheetFormatPr defaultRowHeight="15"/>
  <sheetData>
    <row r="1" spans="1:41">
      <c r="A1" s="615" t="s">
        <v>193</v>
      </c>
      <c r="B1" s="616"/>
      <c r="C1" s="616"/>
      <c r="D1" s="616"/>
      <c r="E1" s="616"/>
      <c r="F1" s="616"/>
      <c r="G1" s="616"/>
      <c r="H1" s="617"/>
      <c r="I1" s="603" t="s">
        <v>43</v>
      </c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5"/>
      <c r="Z1" s="600" t="s">
        <v>44</v>
      </c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2"/>
    </row>
    <row r="2" spans="1:41">
      <c r="A2" s="618"/>
      <c r="B2" s="619"/>
      <c r="C2" s="619"/>
      <c r="D2" s="619"/>
      <c r="E2" s="619"/>
      <c r="F2" s="619"/>
      <c r="G2" s="619"/>
      <c r="H2" s="620"/>
      <c r="I2" s="603" t="s">
        <v>45</v>
      </c>
      <c r="J2" s="604"/>
      <c r="K2" s="604"/>
      <c r="L2" s="604"/>
      <c r="M2" s="604"/>
      <c r="N2" s="604"/>
      <c r="O2" s="604"/>
      <c r="P2" s="604"/>
      <c r="Q2" s="605"/>
      <c r="R2" s="588" t="s">
        <v>46</v>
      </c>
      <c r="S2" s="589"/>
      <c r="T2" s="589"/>
      <c r="U2" s="590"/>
      <c r="V2" s="588" t="s">
        <v>47</v>
      </c>
      <c r="W2" s="589"/>
      <c r="X2" s="589"/>
      <c r="Y2" s="590"/>
      <c r="Z2" s="606" t="s">
        <v>48</v>
      </c>
      <c r="AA2" s="607"/>
      <c r="AB2" s="607"/>
      <c r="AC2" s="607"/>
      <c r="AD2" s="608"/>
      <c r="AE2" s="594" t="s">
        <v>49</v>
      </c>
      <c r="AF2" s="595"/>
      <c r="AG2" s="596"/>
      <c r="AH2" s="588" t="s">
        <v>47</v>
      </c>
      <c r="AI2" s="589"/>
      <c r="AJ2" s="590"/>
      <c r="AK2" s="594" t="s">
        <v>50</v>
      </c>
      <c r="AL2" s="595"/>
      <c r="AM2" s="595"/>
      <c r="AN2" s="595"/>
      <c r="AO2" s="596"/>
    </row>
    <row r="3" spans="1:41" ht="18">
      <c r="A3" s="621"/>
      <c r="B3" s="622"/>
      <c r="C3" s="622"/>
      <c r="D3" s="622"/>
      <c r="E3" s="622"/>
      <c r="F3" s="622"/>
      <c r="G3" s="622"/>
      <c r="H3" s="623"/>
      <c r="I3" s="612" t="s">
        <v>51</v>
      </c>
      <c r="J3" s="613"/>
      <c r="K3" s="613"/>
      <c r="L3" s="613"/>
      <c r="M3" s="614"/>
      <c r="N3" s="133" t="s">
        <v>52</v>
      </c>
      <c r="O3" s="612" t="s">
        <v>53</v>
      </c>
      <c r="P3" s="613"/>
      <c r="Q3" s="614"/>
      <c r="R3" s="591"/>
      <c r="S3" s="592"/>
      <c r="T3" s="592"/>
      <c r="U3" s="593"/>
      <c r="V3" s="591"/>
      <c r="W3" s="592"/>
      <c r="X3" s="592"/>
      <c r="Y3" s="593"/>
      <c r="Z3" s="609"/>
      <c r="AA3" s="610"/>
      <c r="AB3" s="610"/>
      <c r="AC3" s="610"/>
      <c r="AD3" s="611"/>
      <c r="AE3" s="597"/>
      <c r="AF3" s="598"/>
      <c r="AG3" s="599"/>
      <c r="AH3" s="591"/>
      <c r="AI3" s="592"/>
      <c r="AJ3" s="593"/>
      <c r="AK3" s="597"/>
      <c r="AL3" s="598"/>
      <c r="AM3" s="598"/>
      <c r="AN3" s="598"/>
      <c r="AO3" s="599"/>
    </row>
    <row r="4" spans="1:41">
      <c r="A4" s="573" t="s">
        <v>54</v>
      </c>
      <c r="B4" s="565" t="s">
        <v>55</v>
      </c>
      <c r="C4" s="566"/>
      <c r="D4" s="576" t="s">
        <v>56</v>
      </c>
      <c r="E4" s="577"/>
      <c r="F4" s="578"/>
      <c r="G4" s="571">
        <v>13</v>
      </c>
      <c r="H4" s="572"/>
      <c r="I4" s="548">
        <v>584</v>
      </c>
      <c r="J4" s="549"/>
      <c r="K4" s="549"/>
      <c r="L4" s="549"/>
      <c r="M4" s="550"/>
      <c r="N4" s="21"/>
      <c r="O4" s="545">
        <v>584</v>
      </c>
      <c r="P4" s="546"/>
      <c r="Q4" s="547"/>
      <c r="R4" s="562"/>
      <c r="S4" s="563"/>
      <c r="T4" s="563"/>
      <c r="U4" s="564"/>
      <c r="V4" s="545">
        <v>584</v>
      </c>
      <c r="W4" s="546"/>
      <c r="X4" s="546"/>
      <c r="Y4" s="547"/>
      <c r="Z4" s="548">
        <v>574</v>
      </c>
      <c r="AA4" s="549"/>
      <c r="AB4" s="549"/>
      <c r="AC4" s="549"/>
      <c r="AD4" s="550"/>
      <c r="AE4" s="548">
        <v>51</v>
      </c>
      <c r="AF4" s="549"/>
      <c r="AG4" s="550"/>
      <c r="AH4" s="545">
        <v>625</v>
      </c>
      <c r="AI4" s="546"/>
      <c r="AJ4" s="547"/>
      <c r="AK4" s="548">
        <v>51</v>
      </c>
      <c r="AL4" s="549"/>
      <c r="AM4" s="549"/>
      <c r="AN4" s="549"/>
      <c r="AO4" s="550"/>
    </row>
    <row r="5" spans="1:41">
      <c r="A5" s="574"/>
      <c r="B5" s="567"/>
      <c r="C5" s="568"/>
      <c r="D5" s="579"/>
      <c r="E5" s="580"/>
      <c r="F5" s="581"/>
      <c r="G5" s="571">
        <v>12</v>
      </c>
      <c r="H5" s="572"/>
      <c r="I5" s="548">
        <v>37</v>
      </c>
      <c r="J5" s="549"/>
      <c r="K5" s="549"/>
      <c r="L5" s="549"/>
      <c r="M5" s="550"/>
      <c r="N5" s="21"/>
      <c r="O5" s="545">
        <v>37</v>
      </c>
      <c r="P5" s="546"/>
      <c r="Q5" s="547"/>
      <c r="R5" s="562"/>
      <c r="S5" s="563"/>
      <c r="T5" s="563"/>
      <c r="U5" s="564"/>
      <c r="V5" s="545">
        <v>37</v>
      </c>
      <c r="W5" s="546"/>
      <c r="X5" s="546"/>
      <c r="Y5" s="547"/>
      <c r="Z5" s="548">
        <v>7</v>
      </c>
      <c r="AA5" s="549"/>
      <c r="AB5" s="549"/>
      <c r="AC5" s="549"/>
      <c r="AD5" s="550"/>
      <c r="AE5" s="548">
        <v>0</v>
      </c>
      <c r="AF5" s="549"/>
      <c r="AG5" s="550"/>
      <c r="AH5" s="545">
        <v>7</v>
      </c>
      <c r="AI5" s="546"/>
      <c r="AJ5" s="547"/>
      <c r="AK5" s="548">
        <v>0</v>
      </c>
      <c r="AL5" s="549"/>
      <c r="AM5" s="549"/>
      <c r="AN5" s="549"/>
      <c r="AO5" s="550"/>
    </row>
    <row r="6" spans="1:41">
      <c r="A6" s="574"/>
      <c r="B6" s="569"/>
      <c r="C6" s="570"/>
      <c r="D6" s="579"/>
      <c r="E6" s="580"/>
      <c r="F6" s="581"/>
      <c r="G6" s="571">
        <v>11</v>
      </c>
      <c r="H6" s="572"/>
      <c r="I6" s="548">
        <v>79</v>
      </c>
      <c r="J6" s="549"/>
      <c r="K6" s="549"/>
      <c r="L6" s="549"/>
      <c r="M6" s="550"/>
      <c r="N6" s="21"/>
      <c r="O6" s="545">
        <v>79</v>
      </c>
      <c r="P6" s="546"/>
      <c r="Q6" s="547"/>
      <c r="R6" s="562"/>
      <c r="S6" s="563"/>
      <c r="T6" s="563"/>
      <c r="U6" s="564"/>
      <c r="V6" s="545">
        <v>79</v>
      </c>
      <c r="W6" s="546"/>
      <c r="X6" s="546"/>
      <c r="Y6" s="547"/>
      <c r="Z6" s="548">
        <v>2</v>
      </c>
      <c r="AA6" s="549"/>
      <c r="AB6" s="549"/>
      <c r="AC6" s="549"/>
      <c r="AD6" s="550"/>
      <c r="AE6" s="548">
        <v>0</v>
      </c>
      <c r="AF6" s="549"/>
      <c r="AG6" s="550"/>
      <c r="AH6" s="545">
        <v>2</v>
      </c>
      <c r="AI6" s="546"/>
      <c r="AJ6" s="547"/>
      <c r="AK6" s="548">
        <v>0</v>
      </c>
      <c r="AL6" s="549"/>
      <c r="AM6" s="549"/>
      <c r="AN6" s="549"/>
      <c r="AO6" s="550"/>
    </row>
    <row r="7" spans="1:41">
      <c r="A7" s="574"/>
      <c r="B7" s="565" t="s">
        <v>57</v>
      </c>
      <c r="C7" s="566"/>
      <c r="D7" s="579"/>
      <c r="E7" s="580"/>
      <c r="F7" s="581"/>
      <c r="G7" s="571">
        <v>10</v>
      </c>
      <c r="H7" s="572"/>
      <c r="I7" s="548">
        <v>73</v>
      </c>
      <c r="J7" s="549"/>
      <c r="K7" s="549"/>
      <c r="L7" s="549"/>
      <c r="M7" s="550"/>
      <c r="N7" s="21"/>
      <c r="O7" s="545">
        <v>73</v>
      </c>
      <c r="P7" s="546"/>
      <c r="Q7" s="547"/>
      <c r="R7" s="562"/>
      <c r="S7" s="563"/>
      <c r="T7" s="563"/>
      <c r="U7" s="564"/>
      <c r="V7" s="545">
        <v>73</v>
      </c>
      <c r="W7" s="546"/>
      <c r="X7" s="546"/>
      <c r="Y7" s="547"/>
      <c r="Z7" s="548">
        <v>4</v>
      </c>
      <c r="AA7" s="549"/>
      <c r="AB7" s="549"/>
      <c r="AC7" s="549"/>
      <c r="AD7" s="550"/>
      <c r="AE7" s="548">
        <v>0</v>
      </c>
      <c r="AF7" s="549"/>
      <c r="AG7" s="550"/>
      <c r="AH7" s="545">
        <v>4</v>
      </c>
      <c r="AI7" s="546"/>
      <c r="AJ7" s="547"/>
      <c r="AK7" s="548">
        <v>0</v>
      </c>
      <c r="AL7" s="549"/>
      <c r="AM7" s="549"/>
      <c r="AN7" s="549"/>
      <c r="AO7" s="550"/>
    </row>
    <row r="8" spans="1:41">
      <c r="A8" s="574"/>
      <c r="B8" s="567"/>
      <c r="C8" s="568"/>
      <c r="D8" s="579"/>
      <c r="E8" s="580"/>
      <c r="F8" s="581"/>
      <c r="G8" s="557">
        <v>9</v>
      </c>
      <c r="H8" s="558"/>
      <c r="I8" s="548">
        <v>73</v>
      </c>
      <c r="J8" s="549"/>
      <c r="K8" s="549"/>
      <c r="L8" s="549"/>
      <c r="M8" s="550"/>
      <c r="N8" s="21"/>
      <c r="O8" s="545">
        <v>73</v>
      </c>
      <c r="P8" s="546"/>
      <c r="Q8" s="547"/>
      <c r="R8" s="562"/>
      <c r="S8" s="563"/>
      <c r="T8" s="563"/>
      <c r="U8" s="564"/>
      <c r="V8" s="545">
        <v>73</v>
      </c>
      <c r="W8" s="546"/>
      <c r="X8" s="546"/>
      <c r="Y8" s="547"/>
      <c r="Z8" s="548">
        <v>0</v>
      </c>
      <c r="AA8" s="549"/>
      <c r="AB8" s="549"/>
      <c r="AC8" s="549"/>
      <c r="AD8" s="550"/>
      <c r="AE8" s="548">
        <v>0</v>
      </c>
      <c r="AF8" s="549"/>
      <c r="AG8" s="550"/>
      <c r="AH8" s="545">
        <v>0</v>
      </c>
      <c r="AI8" s="546"/>
      <c r="AJ8" s="547"/>
      <c r="AK8" s="548">
        <v>0</v>
      </c>
      <c r="AL8" s="549"/>
      <c r="AM8" s="549"/>
      <c r="AN8" s="549"/>
      <c r="AO8" s="550"/>
    </row>
    <row r="9" spans="1:41">
      <c r="A9" s="574"/>
      <c r="B9" s="567"/>
      <c r="C9" s="568"/>
      <c r="D9" s="579"/>
      <c r="E9" s="580"/>
      <c r="F9" s="581"/>
      <c r="G9" s="557">
        <v>8</v>
      </c>
      <c r="H9" s="558"/>
      <c r="I9" s="548">
        <v>49</v>
      </c>
      <c r="J9" s="549"/>
      <c r="K9" s="549"/>
      <c r="L9" s="549"/>
      <c r="M9" s="550"/>
      <c r="N9" s="21"/>
      <c r="O9" s="545">
        <v>49</v>
      </c>
      <c r="P9" s="546"/>
      <c r="Q9" s="547"/>
      <c r="R9" s="562"/>
      <c r="S9" s="563"/>
      <c r="T9" s="563"/>
      <c r="U9" s="564"/>
      <c r="V9" s="545">
        <v>49</v>
      </c>
      <c r="W9" s="546"/>
      <c r="X9" s="546"/>
      <c r="Y9" s="547"/>
      <c r="Z9" s="548">
        <v>1</v>
      </c>
      <c r="AA9" s="549"/>
      <c r="AB9" s="549"/>
      <c r="AC9" s="549"/>
      <c r="AD9" s="550"/>
      <c r="AE9" s="548">
        <v>0</v>
      </c>
      <c r="AF9" s="549"/>
      <c r="AG9" s="550"/>
      <c r="AH9" s="545">
        <v>1</v>
      </c>
      <c r="AI9" s="546"/>
      <c r="AJ9" s="547"/>
      <c r="AK9" s="548">
        <v>0</v>
      </c>
      <c r="AL9" s="549"/>
      <c r="AM9" s="549"/>
      <c r="AN9" s="549"/>
      <c r="AO9" s="550"/>
    </row>
    <row r="10" spans="1:41">
      <c r="A10" s="574"/>
      <c r="B10" s="567"/>
      <c r="C10" s="568"/>
      <c r="D10" s="579"/>
      <c r="E10" s="580"/>
      <c r="F10" s="581"/>
      <c r="G10" s="557">
        <v>7</v>
      </c>
      <c r="H10" s="558"/>
      <c r="I10" s="548">
        <v>56</v>
      </c>
      <c r="J10" s="549"/>
      <c r="K10" s="549"/>
      <c r="L10" s="549"/>
      <c r="M10" s="550"/>
      <c r="N10" s="21"/>
      <c r="O10" s="545">
        <v>56</v>
      </c>
      <c r="P10" s="546"/>
      <c r="Q10" s="547"/>
      <c r="R10" s="562"/>
      <c r="S10" s="563"/>
      <c r="T10" s="563"/>
      <c r="U10" s="564"/>
      <c r="V10" s="545">
        <v>56</v>
      </c>
      <c r="W10" s="546"/>
      <c r="X10" s="546"/>
      <c r="Y10" s="547"/>
      <c r="Z10" s="548">
        <v>2</v>
      </c>
      <c r="AA10" s="549"/>
      <c r="AB10" s="549"/>
      <c r="AC10" s="549"/>
      <c r="AD10" s="550"/>
      <c r="AE10" s="548">
        <v>0</v>
      </c>
      <c r="AF10" s="549"/>
      <c r="AG10" s="550"/>
      <c r="AH10" s="545">
        <v>2</v>
      </c>
      <c r="AI10" s="546"/>
      <c r="AJ10" s="547"/>
      <c r="AK10" s="548">
        <v>0</v>
      </c>
      <c r="AL10" s="549"/>
      <c r="AM10" s="549"/>
      <c r="AN10" s="549"/>
      <c r="AO10" s="550"/>
    </row>
    <row r="11" spans="1:41">
      <c r="A11" s="574"/>
      <c r="B11" s="569"/>
      <c r="C11" s="570"/>
      <c r="D11" s="579"/>
      <c r="E11" s="580"/>
      <c r="F11" s="581"/>
      <c r="G11" s="557">
        <v>6</v>
      </c>
      <c r="H11" s="558"/>
      <c r="I11" s="548">
        <v>30</v>
      </c>
      <c r="J11" s="549"/>
      <c r="K11" s="549"/>
      <c r="L11" s="549"/>
      <c r="M11" s="550"/>
      <c r="N11" s="21"/>
      <c r="O11" s="545">
        <v>30</v>
      </c>
      <c r="P11" s="546"/>
      <c r="Q11" s="547"/>
      <c r="R11" s="562"/>
      <c r="S11" s="563"/>
      <c r="T11" s="563"/>
      <c r="U11" s="564"/>
      <c r="V11" s="545">
        <v>30</v>
      </c>
      <c r="W11" s="546"/>
      <c r="X11" s="546"/>
      <c r="Y11" s="547"/>
      <c r="Z11" s="548">
        <v>0</v>
      </c>
      <c r="AA11" s="549"/>
      <c r="AB11" s="549"/>
      <c r="AC11" s="549"/>
      <c r="AD11" s="550"/>
      <c r="AE11" s="548">
        <v>0</v>
      </c>
      <c r="AF11" s="549"/>
      <c r="AG11" s="550"/>
      <c r="AH11" s="545">
        <v>0</v>
      </c>
      <c r="AI11" s="546"/>
      <c r="AJ11" s="547"/>
      <c r="AK11" s="548">
        <v>0</v>
      </c>
      <c r="AL11" s="549"/>
      <c r="AM11" s="549"/>
      <c r="AN11" s="549"/>
      <c r="AO11" s="550"/>
    </row>
    <row r="12" spans="1:41">
      <c r="A12" s="574"/>
      <c r="B12" s="565" t="s">
        <v>58</v>
      </c>
      <c r="C12" s="566"/>
      <c r="D12" s="579"/>
      <c r="E12" s="580"/>
      <c r="F12" s="581"/>
      <c r="G12" s="557">
        <v>5</v>
      </c>
      <c r="H12" s="558"/>
      <c r="I12" s="548">
        <v>47</v>
      </c>
      <c r="J12" s="549"/>
      <c r="K12" s="549"/>
      <c r="L12" s="549"/>
      <c r="M12" s="550"/>
      <c r="N12" s="21"/>
      <c r="O12" s="545">
        <v>47</v>
      </c>
      <c r="P12" s="546"/>
      <c r="Q12" s="547"/>
      <c r="R12" s="562"/>
      <c r="S12" s="563"/>
      <c r="T12" s="563"/>
      <c r="U12" s="564"/>
      <c r="V12" s="545">
        <v>47</v>
      </c>
      <c r="W12" s="546"/>
      <c r="X12" s="546"/>
      <c r="Y12" s="547"/>
      <c r="Z12" s="548">
        <v>2</v>
      </c>
      <c r="AA12" s="549"/>
      <c r="AB12" s="549"/>
      <c r="AC12" s="549"/>
      <c r="AD12" s="550"/>
      <c r="AE12" s="548">
        <v>0</v>
      </c>
      <c r="AF12" s="549"/>
      <c r="AG12" s="550"/>
      <c r="AH12" s="545">
        <v>2</v>
      </c>
      <c r="AI12" s="546"/>
      <c r="AJ12" s="547"/>
      <c r="AK12" s="548">
        <v>0</v>
      </c>
      <c r="AL12" s="549"/>
      <c r="AM12" s="549"/>
      <c r="AN12" s="549"/>
      <c r="AO12" s="550"/>
    </row>
    <row r="13" spans="1:41">
      <c r="A13" s="574"/>
      <c r="B13" s="567"/>
      <c r="C13" s="568"/>
      <c r="D13" s="579"/>
      <c r="E13" s="580"/>
      <c r="F13" s="581"/>
      <c r="G13" s="557">
        <v>4</v>
      </c>
      <c r="H13" s="558"/>
      <c r="I13" s="548">
        <v>27</v>
      </c>
      <c r="J13" s="549"/>
      <c r="K13" s="549"/>
      <c r="L13" s="549"/>
      <c r="M13" s="550"/>
      <c r="N13" s="21"/>
      <c r="O13" s="545">
        <v>27</v>
      </c>
      <c r="P13" s="546"/>
      <c r="Q13" s="547"/>
      <c r="R13" s="562"/>
      <c r="S13" s="563"/>
      <c r="T13" s="563"/>
      <c r="U13" s="564"/>
      <c r="V13" s="545">
        <v>27</v>
      </c>
      <c r="W13" s="546"/>
      <c r="X13" s="546"/>
      <c r="Y13" s="547"/>
      <c r="Z13" s="548">
        <v>0</v>
      </c>
      <c r="AA13" s="549"/>
      <c r="AB13" s="549"/>
      <c r="AC13" s="549"/>
      <c r="AD13" s="550"/>
      <c r="AE13" s="548">
        <v>0</v>
      </c>
      <c r="AF13" s="549"/>
      <c r="AG13" s="550"/>
      <c r="AH13" s="545">
        <v>0</v>
      </c>
      <c r="AI13" s="546"/>
      <c r="AJ13" s="547"/>
      <c r="AK13" s="548">
        <v>0</v>
      </c>
      <c r="AL13" s="549"/>
      <c r="AM13" s="549"/>
      <c r="AN13" s="549"/>
      <c r="AO13" s="550"/>
    </row>
    <row r="14" spans="1:41">
      <c r="A14" s="574"/>
      <c r="B14" s="567"/>
      <c r="C14" s="568"/>
      <c r="D14" s="579"/>
      <c r="E14" s="580"/>
      <c r="F14" s="581"/>
      <c r="G14" s="557">
        <v>3</v>
      </c>
      <c r="H14" s="558"/>
      <c r="I14" s="562"/>
      <c r="J14" s="563"/>
      <c r="K14" s="563"/>
      <c r="L14" s="563"/>
      <c r="M14" s="564"/>
      <c r="N14" s="20">
        <v>3</v>
      </c>
      <c r="O14" s="545">
        <v>3</v>
      </c>
      <c r="P14" s="546"/>
      <c r="Q14" s="547"/>
      <c r="R14" s="562"/>
      <c r="S14" s="563"/>
      <c r="T14" s="563"/>
      <c r="U14" s="564"/>
      <c r="V14" s="545">
        <v>3</v>
      </c>
      <c r="W14" s="546"/>
      <c r="X14" s="546"/>
      <c r="Y14" s="547"/>
      <c r="Z14" s="548">
        <v>0</v>
      </c>
      <c r="AA14" s="549"/>
      <c r="AB14" s="549"/>
      <c r="AC14" s="549"/>
      <c r="AD14" s="550"/>
      <c r="AE14" s="548">
        <v>0</v>
      </c>
      <c r="AF14" s="549"/>
      <c r="AG14" s="550"/>
      <c r="AH14" s="545">
        <v>0</v>
      </c>
      <c r="AI14" s="546"/>
      <c r="AJ14" s="547"/>
      <c r="AK14" s="548">
        <v>0</v>
      </c>
      <c r="AL14" s="549"/>
      <c r="AM14" s="549"/>
      <c r="AN14" s="549"/>
      <c r="AO14" s="550"/>
    </row>
    <row r="15" spans="1:41">
      <c r="A15" s="574"/>
      <c r="B15" s="567"/>
      <c r="C15" s="568"/>
      <c r="D15" s="579"/>
      <c r="E15" s="580"/>
      <c r="F15" s="581"/>
      <c r="G15" s="557">
        <v>2</v>
      </c>
      <c r="H15" s="558"/>
      <c r="I15" s="562"/>
      <c r="J15" s="563"/>
      <c r="K15" s="563"/>
      <c r="L15" s="563"/>
      <c r="M15" s="564"/>
      <c r="N15" s="20">
        <v>2</v>
      </c>
      <c r="O15" s="545">
        <v>2</v>
      </c>
      <c r="P15" s="546"/>
      <c r="Q15" s="547"/>
      <c r="R15" s="562"/>
      <c r="S15" s="563"/>
      <c r="T15" s="563"/>
      <c r="U15" s="564"/>
      <c r="V15" s="545">
        <v>2</v>
      </c>
      <c r="W15" s="546"/>
      <c r="X15" s="546"/>
      <c r="Y15" s="547"/>
      <c r="Z15" s="548">
        <v>0</v>
      </c>
      <c r="AA15" s="549"/>
      <c r="AB15" s="549"/>
      <c r="AC15" s="549"/>
      <c r="AD15" s="550"/>
      <c r="AE15" s="548">
        <v>0</v>
      </c>
      <c r="AF15" s="549"/>
      <c r="AG15" s="550"/>
      <c r="AH15" s="545">
        <v>0</v>
      </c>
      <c r="AI15" s="546"/>
      <c r="AJ15" s="547"/>
      <c r="AK15" s="548">
        <v>0</v>
      </c>
      <c r="AL15" s="549"/>
      <c r="AM15" s="549"/>
      <c r="AN15" s="549"/>
      <c r="AO15" s="550"/>
    </row>
    <row r="16" spans="1:41">
      <c r="A16" s="575"/>
      <c r="B16" s="569"/>
      <c r="C16" s="570"/>
      <c r="D16" s="582"/>
      <c r="E16" s="583"/>
      <c r="F16" s="584"/>
      <c r="G16" s="557">
        <v>1</v>
      </c>
      <c r="H16" s="558"/>
      <c r="I16" s="559"/>
      <c r="J16" s="560"/>
      <c r="K16" s="560"/>
      <c r="L16" s="560"/>
      <c r="M16" s="561"/>
      <c r="N16" s="20">
        <v>1</v>
      </c>
      <c r="O16" s="545">
        <v>1</v>
      </c>
      <c r="P16" s="546"/>
      <c r="Q16" s="547"/>
      <c r="R16" s="548">
        <v>151</v>
      </c>
      <c r="S16" s="549"/>
      <c r="T16" s="549"/>
      <c r="U16" s="550"/>
      <c r="V16" s="545">
        <v>152</v>
      </c>
      <c r="W16" s="546"/>
      <c r="X16" s="546"/>
      <c r="Y16" s="547"/>
      <c r="Z16" s="548">
        <v>0</v>
      </c>
      <c r="AA16" s="549"/>
      <c r="AB16" s="549"/>
      <c r="AC16" s="549"/>
      <c r="AD16" s="550"/>
      <c r="AE16" s="548">
        <v>0</v>
      </c>
      <c r="AF16" s="549"/>
      <c r="AG16" s="550"/>
      <c r="AH16" s="545">
        <v>0</v>
      </c>
      <c r="AI16" s="546"/>
      <c r="AJ16" s="547"/>
      <c r="AK16" s="548">
        <v>0</v>
      </c>
      <c r="AL16" s="549"/>
      <c r="AM16" s="549"/>
      <c r="AN16" s="549"/>
      <c r="AO16" s="550"/>
    </row>
    <row r="17" spans="1:41">
      <c r="A17" s="551" t="s">
        <v>59</v>
      </c>
      <c r="B17" s="552"/>
      <c r="C17" s="552"/>
      <c r="D17" s="552"/>
      <c r="E17" s="552"/>
      <c r="F17" s="552"/>
      <c r="G17" s="552"/>
      <c r="H17" s="553"/>
      <c r="I17" s="554">
        <v>1055</v>
      </c>
      <c r="J17" s="555"/>
      <c r="K17" s="555"/>
      <c r="L17" s="555"/>
      <c r="M17" s="556"/>
      <c r="N17" s="22">
        <v>6</v>
      </c>
      <c r="O17" s="554">
        <v>1061</v>
      </c>
      <c r="P17" s="555"/>
      <c r="Q17" s="556"/>
      <c r="R17" s="545">
        <v>151</v>
      </c>
      <c r="S17" s="546"/>
      <c r="T17" s="546"/>
      <c r="U17" s="547"/>
      <c r="V17" s="554">
        <v>1212</v>
      </c>
      <c r="W17" s="555"/>
      <c r="X17" s="555"/>
      <c r="Y17" s="556"/>
      <c r="Z17" s="545">
        <v>592</v>
      </c>
      <c r="AA17" s="546"/>
      <c r="AB17" s="546"/>
      <c r="AC17" s="546"/>
      <c r="AD17" s="547"/>
      <c r="AE17" s="545">
        <v>51</v>
      </c>
      <c r="AF17" s="546"/>
      <c r="AG17" s="547"/>
      <c r="AH17" s="545">
        <v>643</v>
      </c>
      <c r="AI17" s="546"/>
      <c r="AJ17" s="547"/>
      <c r="AK17" s="545">
        <v>51</v>
      </c>
      <c r="AL17" s="546"/>
      <c r="AM17" s="546"/>
      <c r="AN17" s="546"/>
      <c r="AO17" s="547"/>
    </row>
    <row r="18" spans="1:41">
      <c r="A18" s="573" t="s">
        <v>60</v>
      </c>
      <c r="B18" s="565" t="s">
        <v>55</v>
      </c>
      <c r="C18" s="566"/>
      <c r="D18" s="576" t="s">
        <v>61</v>
      </c>
      <c r="E18" s="577"/>
      <c r="F18" s="578"/>
      <c r="G18" s="571">
        <v>13</v>
      </c>
      <c r="H18" s="572"/>
      <c r="I18" s="585">
        <v>1122</v>
      </c>
      <c r="J18" s="586"/>
      <c r="K18" s="586"/>
      <c r="L18" s="586"/>
      <c r="M18" s="587"/>
      <c r="N18" s="134"/>
      <c r="O18" s="554">
        <v>1122</v>
      </c>
      <c r="P18" s="555"/>
      <c r="Q18" s="556"/>
      <c r="R18" s="559"/>
      <c r="S18" s="560"/>
      <c r="T18" s="560"/>
      <c r="U18" s="561"/>
      <c r="V18" s="554">
        <v>1122</v>
      </c>
      <c r="W18" s="555"/>
      <c r="X18" s="555"/>
      <c r="Y18" s="556"/>
      <c r="Z18" s="548">
        <v>628</v>
      </c>
      <c r="AA18" s="549"/>
      <c r="AB18" s="549"/>
      <c r="AC18" s="549"/>
      <c r="AD18" s="550"/>
      <c r="AE18" s="548">
        <v>73</v>
      </c>
      <c r="AF18" s="549"/>
      <c r="AG18" s="550"/>
      <c r="AH18" s="545">
        <v>701</v>
      </c>
      <c r="AI18" s="546"/>
      <c r="AJ18" s="547"/>
      <c r="AK18" s="548">
        <v>73</v>
      </c>
      <c r="AL18" s="549"/>
      <c r="AM18" s="549"/>
      <c r="AN18" s="549"/>
      <c r="AO18" s="550"/>
    </row>
    <row r="19" spans="1:41">
      <c r="A19" s="574"/>
      <c r="B19" s="567"/>
      <c r="C19" s="568"/>
      <c r="D19" s="579"/>
      <c r="E19" s="580"/>
      <c r="F19" s="581"/>
      <c r="G19" s="571">
        <v>12</v>
      </c>
      <c r="H19" s="572"/>
      <c r="I19" s="548">
        <v>24</v>
      </c>
      <c r="J19" s="549"/>
      <c r="K19" s="549"/>
      <c r="L19" s="549"/>
      <c r="M19" s="550"/>
      <c r="N19" s="21"/>
      <c r="O19" s="545">
        <v>24</v>
      </c>
      <c r="P19" s="546"/>
      <c r="Q19" s="547"/>
      <c r="R19" s="562"/>
      <c r="S19" s="563"/>
      <c r="T19" s="563"/>
      <c r="U19" s="564"/>
      <c r="V19" s="545">
        <v>24</v>
      </c>
      <c r="W19" s="546"/>
      <c r="X19" s="546"/>
      <c r="Y19" s="547"/>
      <c r="Z19" s="548">
        <v>4</v>
      </c>
      <c r="AA19" s="549"/>
      <c r="AB19" s="549"/>
      <c r="AC19" s="549"/>
      <c r="AD19" s="550"/>
      <c r="AE19" s="548">
        <v>0</v>
      </c>
      <c r="AF19" s="549"/>
      <c r="AG19" s="550"/>
      <c r="AH19" s="545">
        <v>4</v>
      </c>
      <c r="AI19" s="546"/>
      <c r="AJ19" s="547"/>
      <c r="AK19" s="548">
        <v>0</v>
      </c>
      <c r="AL19" s="549"/>
      <c r="AM19" s="549"/>
      <c r="AN19" s="549"/>
      <c r="AO19" s="550"/>
    </row>
    <row r="20" spans="1:41">
      <c r="A20" s="574"/>
      <c r="B20" s="569"/>
      <c r="C20" s="570"/>
      <c r="D20" s="579"/>
      <c r="E20" s="580"/>
      <c r="F20" s="581"/>
      <c r="G20" s="571">
        <v>11</v>
      </c>
      <c r="H20" s="572"/>
      <c r="I20" s="548">
        <v>91</v>
      </c>
      <c r="J20" s="549"/>
      <c r="K20" s="549"/>
      <c r="L20" s="549"/>
      <c r="M20" s="550"/>
      <c r="N20" s="134"/>
      <c r="O20" s="545">
        <v>91</v>
      </c>
      <c r="P20" s="546"/>
      <c r="Q20" s="547"/>
      <c r="R20" s="559"/>
      <c r="S20" s="560"/>
      <c r="T20" s="560"/>
      <c r="U20" s="561"/>
      <c r="V20" s="545">
        <v>91</v>
      </c>
      <c r="W20" s="546"/>
      <c r="X20" s="546"/>
      <c r="Y20" s="547"/>
      <c r="Z20" s="548">
        <v>3</v>
      </c>
      <c r="AA20" s="549"/>
      <c r="AB20" s="549"/>
      <c r="AC20" s="549"/>
      <c r="AD20" s="550"/>
      <c r="AE20" s="548">
        <v>3</v>
      </c>
      <c r="AF20" s="549"/>
      <c r="AG20" s="550"/>
      <c r="AH20" s="545">
        <v>6</v>
      </c>
      <c r="AI20" s="546"/>
      <c r="AJ20" s="547"/>
      <c r="AK20" s="548">
        <v>3</v>
      </c>
      <c r="AL20" s="549"/>
      <c r="AM20" s="549"/>
      <c r="AN20" s="549"/>
      <c r="AO20" s="550"/>
    </row>
    <row r="21" spans="1:41">
      <c r="A21" s="574"/>
      <c r="B21" s="565" t="s">
        <v>57</v>
      </c>
      <c r="C21" s="566"/>
      <c r="D21" s="579"/>
      <c r="E21" s="580"/>
      <c r="F21" s="581"/>
      <c r="G21" s="571">
        <v>10</v>
      </c>
      <c r="H21" s="572"/>
      <c r="I21" s="548">
        <v>143</v>
      </c>
      <c r="J21" s="549"/>
      <c r="K21" s="549"/>
      <c r="L21" s="549"/>
      <c r="M21" s="550"/>
      <c r="N21" s="21"/>
      <c r="O21" s="545">
        <v>143</v>
      </c>
      <c r="P21" s="546"/>
      <c r="Q21" s="547"/>
      <c r="R21" s="562"/>
      <c r="S21" s="563"/>
      <c r="T21" s="563"/>
      <c r="U21" s="564"/>
      <c r="V21" s="545">
        <v>143</v>
      </c>
      <c r="W21" s="546"/>
      <c r="X21" s="546"/>
      <c r="Y21" s="547"/>
      <c r="Z21" s="548">
        <v>3</v>
      </c>
      <c r="AA21" s="549"/>
      <c r="AB21" s="549"/>
      <c r="AC21" s="549"/>
      <c r="AD21" s="550"/>
      <c r="AE21" s="548">
        <v>0</v>
      </c>
      <c r="AF21" s="549"/>
      <c r="AG21" s="550"/>
      <c r="AH21" s="545">
        <v>3</v>
      </c>
      <c r="AI21" s="546"/>
      <c r="AJ21" s="547"/>
      <c r="AK21" s="548">
        <v>0</v>
      </c>
      <c r="AL21" s="549"/>
      <c r="AM21" s="549"/>
      <c r="AN21" s="549"/>
      <c r="AO21" s="550"/>
    </row>
    <row r="22" spans="1:41">
      <c r="A22" s="574"/>
      <c r="B22" s="567"/>
      <c r="C22" s="568"/>
      <c r="D22" s="579"/>
      <c r="E22" s="580"/>
      <c r="F22" s="581"/>
      <c r="G22" s="557">
        <v>9</v>
      </c>
      <c r="H22" s="558"/>
      <c r="I22" s="548">
        <v>99</v>
      </c>
      <c r="J22" s="549"/>
      <c r="K22" s="549"/>
      <c r="L22" s="549"/>
      <c r="M22" s="550"/>
      <c r="N22" s="134"/>
      <c r="O22" s="545">
        <v>99</v>
      </c>
      <c r="P22" s="546"/>
      <c r="Q22" s="547"/>
      <c r="R22" s="559"/>
      <c r="S22" s="560"/>
      <c r="T22" s="560"/>
      <c r="U22" s="561"/>
      <c r="V22" s="545">
        <v>99</v>
      </c>
      <c r="W22" s="546"/>
      <c r="X22" s="546"/>
      <c r="Y22" s="547"/>
      <c r="Z22" s="548">
        <v>4</v>
      </c>
      <c r="AA22" s="549"/>
      <c r="AB22" s="549"/>
      <c r="AC22" s="549"/>
      <c r="AD22" s="550"/>
      <c r="AE22" s="548">
        <v>0</v>
      </c>
      <c r="AF22" s="549"/>
      <c r="AG22" s="550"/>
      <c r="AH22" s="545">
        <v>4</v>
      </c>
      <c r="AI22" s="546"/>
      <c r="AJ22" s="547"/>
      <c r="AK22" s="548">
        <v>0</v>
      </c>
      <c r="AL22" s="549"/>
      <c r="AM22" s="549"/>
      <c r="AN22" s="549"/>
      <c r="AO22" s="550"/>
    </row>
    <row r="23" spans="1:41">
      <c r="A23" s="574"/>
      <c r="B23" s="567"/>
      <c r="C23" s="568"/>
      <c r="D23" s="579"/>
      <c r="E23" s="580"/>
      <c r="F23" s="581"/>
      <c r="G23" s="557">
        <v>8</v>
      </c>
      <c r="H23" s="558"/>
      <c r="I23" s="548">
        <v>61</v>
      </c>
      <c r="J23" s="549"/>
      <c r="K23" s="549"/>
      <c r="L23" s="549"/>
      <c r="M23" s="550"/>
      <c r="N23" s="21"/>
      <c r="O23" s="545">
        <v>61</v>
      </c>
      <c r="P23" s="546"/>
      <c r="Q23" s="547"/>
      <c r="R23" s="562"/>
      <c r="S23" s="563"/>
      <c r="T23" s="563"/>
      <c r="U23" s="564"/>
      <c r="V23" s="545">
        <v>61</v>
      </c>
      <c r="W23" s="546"/>
      <c r="X23" s="546"/>
      <c r="Y23" s="547"/>
      <c r="Z23" s="548">
        <v>2</v>
      </c>
      <c r="AA23" s="549"/>
      <c r="AB23" s="549"/>
      <c r="AC23" s="549"/>
      <c r="AD23" s="550"/>
      <c r="AE23" s="548">
        <v>2</v>
      </c>
      <c r="AF23" s="549"/>
      <c r="AG23" s="550"/>
      <c r="AH23" s="545">
        <v>4</v>
      </c>
      <c r="AI23" s="546"/>
      <c r="AJ23" s="547"/>
      <c r="AK23" s="548">
        <v>2</v>
      </c>
      <c r="AL23" s="549"/>
      <c r="AM23" s="549"/>
      <c r="AN23" s="549"/>
      <c r="AO23" s="550"/>
    </row>
    <row r="24" spans="1:41">
      <c r="A24" s="574"/>
      <c r="B24" s="567"/>
      <c r="C24" s="568"/>
      <c r="D24" s="579"/>
      <c r="E24" s="580"/>
      <c r="F24" s="581"/>
      <c r="G24" s="557">
        <v>7</v>
      </c>
      <c r="H24" s="558"/>
      <c r="I24" s="548">
        <v>109</v>
      </c>
      <c r="J24" s="549"/>
      <c r="K24" s="549"/>
      <c r="L24" s="549"/>
      <c r="M24" s="550"/>
      <c r="N24" s="134"/>
      <c r="O24" s="545">
        <v>109</v>
      </c>
      <c r="P24" s="546"/>
      <c r="Q24" s="547"/>
      <c r="R24" s="559"/>
      <c r="S24" s="560"/>
      <c r="T24" s="560"/>
      <c r="U24" s="561"/>
      <c r="V24" s="545">
        <v>109</v>
      </c>
      <c r="W24" s="546"/>
      <c r="X24" s="546"/>
      <c r="Y24" s="547"/>
      <c r="Z24" s="548">
        <v>1</v>
      </c>
      <c r="AA24" s="549"/>
      <c r="AB24" s="549"/>
      <c r="AC24" s="549"/>
      <c r="AD24" s="550"/>
      <c r="AE24" s="548">
        <v>0</v>
      </c>
      <c r="AF24" s="549"/>
      <c r="AG24" s="550"/>
      <c r="AH24" s="545">
        <v>1</v>
      </c>
      <c r="AI24" s="546"/>
      <c r="AJ24" s="547"/>
      <c r="AK24" s="548">
        <v>0</v>
      </c>
      <c r="AL24" s="549"/>
      <c r="AM24" s="549"/>
      <c r="AN24" s="549"/>
      <c r="AO24" s="550"/>
    </row>
    <row r="25" spans="1:41">
      <c r="A25" s="574"/>
      <c r="B25" s="569"/>
      <c r="C25" s="570"/>
      <c r="D25" s="579"/>
      <c r="E25" s="580"/>
      <c r="F25" s="581"/>
      <c r="G25" s="557">
        <v>6</v>
      </c>
      <c r="H25" s="558"/>
      <c r="I25" s="548">
        <v>113</v>
      </c>
      <c r="J25" s="549"/>
      <c r="K25" s="549"/>
      <c r="L25" s="549"/>
      <c r="M25" s="550"/>
      <c r="N25" s="21"/>
      <c r="O25" s="545">
        <v>113</v>
      </c>
      <c r="P25" s="546"/>
      <c r="Q25" s="547"/>
      <c r="R25" s="562"/>
      <c r="S25" s="563"/>
      <c r="T25" s="563"/>
      <c r="U25" s="564"/>
      <c r="V25" s="545">
        <v>113</v>
      </c>
      <c r="W25" s="546"/>
      <c r="X25" s="546"/>
      <c r="Y25" s="547"/>
      <c r="Z25" s="548">
        <v>1</v>
      </c>
      <c r="AA25" s="549"/>
      <c r="AB25" s="549"/>
      <c r="AC25" s="549"/>
      <c r="AD25" s="550"/>
      <c r="AE25" s="548">
        <v>0</v>
      </c>
      <c r="AF25" s="549"/>
      <c r="AG25" s="550"/>
      <c r="AH25" s="545">
        <v>1</v>
      </c>
      <c r="AI25" s="546"/>
      <c r="AJ25" s="547"/>
      <c r="AK25" s="548">
        <v>0</v>
      </c>
      <c r="AL25" s="549"/>
      <c r="AM25" s="549"/>
      <c r="AN25" s="549"/>
      <c r="AO25" s="550"/>
    </row>
    <row r="26" spans="1:41">
      <c r="A26" s="574"/>
      <c r="B26" s="565" t="s">
        <v>58</v>
      </c>
      <c r="C26" s="566"/>
      <c r="D26" s="579"/>
      <c r="E26" s="580"/>
      <c r="F26" s="581"/>
      <c r="G26" s="557">
        <v>5</v>
      </c>
      <c r="H26" s="558"/>
      <c r="I26" s="548">
        <v>67</v>
      </c>
      <c r="J26" s="549"/>
      <c r="K26" s="549"/>
      <c r="L26" s="549"/>
      <c r="M26" s="550"/>
      <c r="N26" s="134"/>
      <c r="O26" s="545">
        <v>67</v>
      </c>
      <c r="P26" s="546"/>
      <c r="Q26" s="547"/>
      <c r="R26" s="559"/>
      <c r="S26" s="560"/>
      <c r="T26" s="560"/>
      <c r="U26" s="561"/>
      <c r="V26" s="545">
        <v>67</v>
      </c>
      <c r="W26" s="546"/>
      <c r="X26" s="546"/>
      <c r="Y26" s="547"/>
      <c r="Z26" s="548">
        <v>4</v>
      </c>
      <c r="AA26" s="549"/>
      <c r="AB26" s="549"/>
      <c r="AC26" s="549"/>
      <c r="AD26" s="550"/>
      <c r="AE26" s="548">
        <v>0</v>
      </c>
      <c r="AF26" s="549"/>
      <c r="AG26" s="550"/>
      <c r="AH26" s="545">
        <v>4</v>
      </c>
      <c r="AI26" s="546"/>
      <c r="AJ26" s="547"/>
      <c r="AK26" s="548">
        <v>0</v>
      </c>
      <c r="AL26" s="549"/>
      <c r="AM26" s="549"/>
      <c r="AN26" s="549"/>
      <c r="AO26" s="550"/>
    </row>
    <row r="27" spans="1:41">
      <c r="A27" s="574"/>
      <c r="B27" s="567"/>
      <c r="C27" s="568"/>
      <c r="D27" s="579"/>
      <c r="E27" s="580"/>
      <c r="F27" s="581"/>
      <c r="G27" s="557">
        <v>4</v>
      </c>
      <c r="H27" s="558"/>
      <c r="I27" s="548">
        <v>56</v>
      </c>
      <c r="J27" s="549"/>
      <c r="K27" s="549"/>
      <c r="L27" s="549"/>
      <c r="M27" s="550"/>
      <c r="N27" s="21"/>
      <c r="O27" s="545">
        <v>56</v>
      </c>
      <c r="P27" s="546"/>
      <c r="Q27" s="547"/>
      <c r="R27" s="562"/>
      <c r="S27" s="563"/>
      <c r="T27" s="563"/>
      <c r="U27" s="564"/>
      <c r="V27" s="545">
        <v>56</v>
      </c>
      <c r="W27" s="546"/>
      <c r="X27" s="546"/>
      <c r="Y27" s="547"/>
      <c r="Z27" s="548">
        <v>0</v>
      </c>
      <c r="AA27" s="549"/>
      <c r="AB27" s="549"/>
      <c r="AC27" s="549"/>
      <c r="AD27" s="550"/>
      <c r="AE27" s="548">
        <v>1</v>
      </c>
      <c r="AF27" s="549"/>
      <c r="AG27" s="550"/>
      <c r="AH27" s="545">
        <v>1</v>
      </c>
      <c r="AI27" s="546"/>
      <c r="AJ27" s="547"/>
      <c r="AK27" s="548">
        <v>1</v>
      </c>
      <c r="AL27" s="549"/>
      <c r="AM27" s="549"/>
      <c r="AN27" s="549"/>
      <c r="AO27" s="550"/>
    </row>
    <row r="28" spans="1:41">
      <c r="A28" s="574"/>
      <c r="B28" s="567"/>
      <c r="C28" s="568"/>
      <c r="D28" s="579"/>
      <c r="E28" s="580"/>
      <c r="F28" s="581"/>
      <c r="G28" s="557">
        <v>3</v>
      </c>
      <c r="H28" s="558"/>
      <c r="I28" s="559"/>
      <c r="J28" s="560"/>
      <c r="K28" s="560"/>
      <c r="L28" s="560"/>
      <c r="M28" s="561"/>
      <c r="N28" s="20">
        <v>9</v>
      </c>
      <c r="O28" s="545">
        <v>9</v>
      </c>
      <c r="P28" s="546"/>
      <c r="Q28" s="547"/>
      <c r="R28" s="559"/>
      <c r="S28" s="560"/>
      <c r="T28" s="560"/>
      <c r="U28" s="561"/>
      <c r="V28" s="545">
        <v>9</v>
      </c>
      <c r="W28" s="546"/>
      <c r="X28" s="546"/>
      <c r="Y28" s="547"/>
      <c r="Z28" s="548">
        <v>0</v>
      </c>
      <c r="AA28" s="549"/>
      <c r="AB28" s="549"/>
      <c r="AC28" s="549"/>
      <c r="AD28" s="550"/>
      <c r="AE28" s="548">
        <v>2</v>
      </c>
      <c r="AF28" s="549"/>
      <c r="AG28" s="550"/>
      <c r="AH28" s="545">
        <v>2</v>
      </c>
      <c r="AI28" s="546"/>
      <c r="AJ28" s="547"/>
      <c r="AK28" s="548">
        <v>2</v>
      </c>
      <c r="AL28" s="549"/>
      <c r="AM28" s="549"/>
      <c r="AN28" s="549"/>
      <c r="AO28" s="550"/>
    </row>
    <row r="29" spans="1:41">
      <c r="A29" s="574"/>
      <c r="B29" s="567"/>
      <c r="C29" s="568"/>
      <c r="D29" s="579"/>
      <c r="E29" s="580"/>
      <c r="F29" s="581"/>
      <c r="G29" s="557">
        <v>2</v>
      </c>
      <c r="H29" s="558"/>
      <c r="I29" s="562"/>
      <c r="J29" s="563"/>
      <c r="K29" s="563"/>
      <c r="L29" s="563"/>
      <c r="M29" s="564"/>
      <c r="N29" s="21"/>
      <c r="O29" s="545">
        <v>0</v>
      </c>
      <c r="P29" s="546"/>
      <c r="Q29" s="547"/>
      <c r="R29" s="562"/>
      <c r="S29" s="563"/>
      <c r="T29" s="563"/>
      <c r="U29" s="564"/>
      <c r="V29" s="545">
        <v>0</v>
      </c>
      <c r="W29" s="546"/>
      <c r="X29" s="546"/>
      <c r="Y29" s="547"/>
      <c r="Z29" s="548">
        <v>0</v>
      </c>
      <c r="AA29" s="549"/>
      <c r="AB29" s="549"/>
      <c r="AC29" s="549"/>
      <c r="AD29" s="550"/>
      <c r="AE29" s="548">
        <v>1</v>
      </c>
      <c r="AF29" s="549"/>
      <c r="AG29" s="550"/>
      <c r="AH29" s="545">
        <v>1</v>
      </c>
      <c r="AI29" s="546"/>
      <c r="AJ29" s="547"/>
      <c r="AK29" s="548">
        <v>1</v>
      </c>
      <c r="AL29" s="549"/>
      <c r="AM29" s="549"/>
      <c r="AN29" s="549"/>
      <c r="AO29" s="550"/>
    </row>
    <row r="30" spans="1:41">
      <c r="A30" s="575"/>
      <c r="B30" s="569"/>
      <c r="C30" s="570"/>
      <c r="D30" s="582"/>
      <c r="E30" s="583"/>
      <c r="F30" s="584"/>
      <c r="G30" s="557">
        <v>1</v>
      </c>
      <c r="H30" s="558"/>
      <c r="I30" s="559"/>
      <c r="J30" s="560"/>
      <c r="K30" s="560"/>
      <c r="L30" s="560"/>
      <c r="M30" s="561"/>
      <c r="N30" s="134"/>
      <c r="O30" s="545">
        <v>0</v>
      </c>
      <c r="P30" s="546"/>
      <c r="Q30" s="547"/>
      <c r="R30" s="548">
        <v>242</v>
      </c>
      <c r="S30" s="549"/>
      <c r="T30" s="549"/>
      <c r="U30" s="550"/>
      <c r="V30" s="545">
        <v>242</v>
      </c>
      <c r="W30" s="546"/>
      <c r="X30" s="546"/>
      <c r="Y30" s="547"/>
      <c r="Z30" s="548">
        <v>0</v>
      </c>
      <c r="AA30" s="549"/>
      <c r="AB30" s="549"/>
      <c r="AC30" s="549"/>
      <c r="AD30" s="550"/>
      <c r="AE30" s="548">
        <v>0</v>
      </c>
      <c r="AF30" s="549"/>
      <c r="AG30" s="550"/>
      <c r="AH30" s="545">
        <v>0</v>
      </c>
      <c r="AI30" s="546"/>
      <c r="AJ30" s="547"/>
      <c r="AK30" s="548">
        <v>0</v>
      </c>
      <c r="AL30" s="549"/>
      <c r="AM30" s="549"/>
      <c r="AN30" s="549"/>
      <c r="AO30" s="550"/>
    </row>
    <row r="31" spans="1:41">
      <c r="A31" s="551" t="s">
        <v>62</v>
      </c>
      <c r="B31" s="552"/>
      <c r="C31" s="552"/>
      <c r="D31" s="552"/>
      <c r="E31" s="552"/>
      <c r="F31" s="552"/>
      <c r="G31" s="552"/>
      <c r="H31" s="553"/>
      <c r="I31" s="554">
        <v>1885</v>
      </c>
      <c r="J31" s="555"/>
      <c r="K31" s="555"/>
      <c r="L31" s="555"/>
      <c r="M31" s="556"/>
      <c r="N31" s="22">
        <v>9</v>
      </c>
      <c r="O31" s="554">
        <v>1894</v>
      </c>
      <c r="P31" s="555"/>
      <c r="Q31" s="556"/>
      <c r="R31" s="545">
        <v>242</v>
      </c>
      <c r="S31" s="546"/>
      <c r="T31" s="546"/>
      <c r="U31" s="547"/>
      <c r="V31" s="554">
        <v>2136</v>
      </c>
      <c r="W31" s="555"/>
      <c r="X31" s="555"/>
      <c r="Y31" s="556"/>
      <c r="Z31" s="545">
        <v>650</v>
      </c>
      <c r="AA31" s="546"/>
      <c r="AB31" s="546"/>
      <c r="AC31" s="546"/>
      <c r="AD31" s="547"/>
      <c r="AE31" s="545">
        <v>82</v>
      </c>
      <c r="AF31" s="546"/>
      <c r="AG31" s="547"/>
      <c r="AH31" s="545">
        <v>732</v>
      </c>
      <c r="AI31" s="546"/>
      <c r="AJ31" s="547"/>
      <c r="AK31" s="545">
        <v>82</v>
      </c>
      <c r="AL31" s="546"/>
      <c r="AM31" s="546"/>
      <c r="AN31" s="546"/>
      <c r="AO31" s="546"/>
    </row>
  </sheetData>
  <mergeCells count="274">
    <mergeCell ref="A4:A16"/>
    <mergeCell ref="B4:C6"/>
    <mergeCell ref="D4:F16"/>
    <mergeCell ref="G4:H4"/>
    <mergeCell ref="I4:M4"/>
    <mergeCell ref="O4:Q4"/>
    <mergeCell ref="G5:H5"/>
    <mergeCell ref="I5:M5"/>
    <mergeCell ref="A1:H3"/>
    <mergeCell ref="I1:Y1"/>
    <mergeCell ref="G9:H9"/>
    <mergeCell ref="I9:M9"/>
    <mergeCell ref="O9:Q9"/>
    <mergeCell ref="R9:U9"/>
    <mergeCell ref="V9:Y9"/>
    <mergeCell ref="B12:C16"/>
    <mergeCell ref="Z1:AO1"/>
    <mergeCell ref="I2:Q2"/>
    <mergeCell ref="R2:U3"/>
    <mergeCell ref="V2:Y3"/>
    <mergeCell ref="Z2:AD3"/>
    <mergeCell ref="AE2:AG3"/>
    <mergeCell ref="AK5:AO5"/>
    <mergeCell ref="G6:H6"/>
    <mergeCell ref="I6:M6"/>
    <mergeCell ref="O6:Q6"/>
    <mergeCell ref="R6:U6"/>
    <mergeCell ref="V6:Y6"/>
    <mergeCell ref="Z6:AD6"/>
    <mergeCell ref="AE6:AG6"/>
    <mergeCell ref="AH6:AJ6"/>
    <mergeCell ref="AK6:AO6"/>
    <mergeCell ref="R4:U4"/>
    <mergeCell ref="V4:Y4"/>
    <mergeCell ref="Z4:AD4"/>
    <mergeCell ref="AE4:AG4"/>
    <mergeCell ref="AH4:AJ4"/>
    <mergeCell ref="AK4:AO4"/>
    <mergeCell ref="I3:M3"/>
    <mergeCell ref="O3:Q3"/>
    <mergeCell ref="AE5:AG5"/>
    <mergeCell ref="AH5:AJ5"/>
    <mergeCell ref="AH2:AJ3"/>
    <mergeCell ref="AK2:AO3"/>
    <mergeCell ref="Z7:AD7"/>
    <mergeCell ref="AE7:AG7"/>
    <mergeCell ref="AH7:AJ7"/>
    <mergeCell ref="AK7:AO7"/>
    <mergeCell ref="G12:H12"/>
    <mergeCell ref="I12:M12"/>
    <mergeCell ref="O12:Q12"/>
    <mergeCell ref="R12:U12"/>
    <mergeCell ref="V12:Y12"/>
    <mergeCell ref="G11:H11"/>
    <mergeCell ref="I11:M11"/>
    <mergeCell ref="O11:Q11"/>
    <mergeCell ref="G7:H7"/>
    <mergeCell ref="I7:M7"/>
    <mergeCell ref="O7:Q7"/>
    <mergeCell ref="R7:U7"/>
    <mergeCell ref="V7:Y7"/>
    <mergeCell ref="O5:Q5"/>
    <mergeCell ref="R5:U5"/>
    <mergeCell ref="V5:Y5"/>
    <mergeCell ref="Z5:AD5"/>
    <mergeCell ref="AE11:AG11"/>
    <mergeCell ref="AH11:AJ11"/>
    <mergeCell ref="AK11:AO11"/>
    <mergeCell ref="G8:H8"/>
    <mergeCell ref="I8:M8"/>
    <mergeCell ref="O8:Q8"/>
    <mergeCell ref="R8:U8"/>
    <mergeCell ref="V8:Y8"/>
    <mergeCell ref="Z8:AD8"/>
    <mergeCell ref="B7:C11"/>
    <mergeCell ref="Z12:AD12"/>
    <mergeCell ref="AE12:AG12"/>
    <mergeCell ref="AH12:AJ12"/>
    <mergeCell ref="AK12:AO12"/>
    <mergeCell ref="Z9:AD9"/>
    <mergeCell ref="AE9:AG9"/>
    <mergeCell ref="AH9:AJ9"/>
    <mergeCell ref="AK9:AO9"/>
    <mergeCell ref="G10:H10"/>
    <mergeCell ref="I10:M10"/>
    <mergeCell ref="O10:Q10"/>
    <mergeCell ref="R10:U10"/>
    <mergeCell ref="V10:Y10"/>
    <mergeCell ref="Z10:AD10"/>
    <mergeCell ref="AE10:AG10"/>
    <mergeCell ref="AH10:AJ10"/>
    <mergeCell ref="AK10:AO10"/>
    <mergeCell ref="AE8:AG8"/>
    <mergeCell ref="AH8:AJ8"/>
    <mergeCell ref="AK8:AO8"/>
    <mergeCell ref="R11:U11"/>
    <mergeCell ref="V11:Y11"/>
    <mergeCell ref="Z11:AD11"/>
    <mergeCell ref="G13:H13"/>
    <mergeCell ref="I13:M13"/>
    <mergeCell ref="O13:Q13"/>
    <mergeCell ref="R13:U13"/>
    <mergeCell ref="V13:Y13"/>
    <mergeCell ref="Z13:AD13"/>
    <mergeCell ref="AE13:AG13"/>
    <mergeCell ref="AH13:AJ13"/>
    <mergeCell ref="AK13:AO13"/>
    <mergeCell ref="G14:H14"/>
    <mergeCell ref="I14:M14"/>
    <mergeCell ref="O14:Q14"/>
    <mergeCell ref="R14:U14"/>
    <mergeCell ref="V14:Y14"/>
    <mergeCell ref="Z14:AD14"/>
    <mergeCell ref="AE14:AG14"/>
    <mergeCell ref="AH14:AJ14"/>
    <mergeCell ref="AK14:AO14"/>
    <mergeCell ref="G15:H15"/>
    <mergeCell ref="I15:M15"/>
    <mergeCell ref="O15:Q15"/>
    <mergeCell ref="R15:U15"/>
    <mergeCell ref="V15:Y15"/>
    <mergeCell ref="Z15:AD15"/>
    <mergeCell ref="AE15:AG15"/>
    <mergeCell ref="AH15:AJ15"/>
    <mergeCell ref="AK15:AO15"/>
    <mergeCell ref="G16:H16"/>
    <mergeCell ref="I16:M16"/>
    <mergeCell ref="O16:Q16"/>
    <mergeCell ref="R16:U16"/>
    <mergeCell ref="V16:Y16"/>
    <mergeCell ref="Z16:AD16"/>
    <mergeCell ref="AE16:AG16"/>
    <mergeCell ref="AH16:AJ16"/>
    <mergeCell ref="AK16:AO16"/>
    <mergeCell ref="AE17:AG17"/>
    <mergeCell ref="AH17:AJ17"/>
    <mergeCell ref="AK17:AO17"/>
    <mergeCell ref="A18:A30"/>
    <mergeCell ref="B18:C20"/>
    <mergeCell ref="D18:F30"/>
    <mergeCell ref="G18:H18"/>
    <mergeCell ref="I18:M18"/>
    <mergeCell ref="O18:Q18"/>
    <mergeCell ref="R18:U18"/>
    <mergeCell ref="A17:H17"/>
    <mergeCell ref="I17:M17"/>
    <mergeCell ref="O17:Q17"/>
    <mergeCell ref="R17:U17"/>
    <mergeCell ref="V17:Y17"/>
    <mergeCell ref="Z17:AD17"/>
    <mergeCell ref="V18:Y18"/>
    <mergeCell ref="Z18:AD18"/>
    <mergeCell ref="AE18:AG18"/>
    <mergeCell ref="AH18:AJ18"/>
    <mergeCell ref="AK18:AO18"/>
    <mergeCell ref="G19:H19"/>
    <mergeCell ref="I19:M19"/>
    <mergeCell ref="O19:Q19"/>
    <mergeCell ref="R19:U19"/>
    <mergeCell ref="V19:Y19"/>
    <mergeCell ref="Z19:AD19"/>
    <mergeCell ref="AE19:AG19"/>
    <mergeCell ref="AH19:AJ19"/>
    <mergeCell ref="AK19:AO19"/>
    <mergeCell ref="G20:H20"/>
    <mergeCell ref="I20:M20"/>
    <mergeCell ref="O20:Q20"/>
    <mergeCell ref="R20:U20"/>
    <mergeCell ref="V20:Y20"/>
    <mergeCell ref="Z20:AD20"/>
    <mergeCell ref="AE20:AG20"/>
    <mergeCell ref="AH20:AJ20"/>
    <mergeCell ref="AK20:AO20"/>
    <mergeCell ref="B21:C25"/>
    <mergeCell ref="G21:H21"/>
    <mergeCell ref="I21:M21"/>
    <mergeCell ref="O21:Q21"/>
    <mergeCell ref="R21:U21"/>
    <mergeCell ref="V21:Y21"/>
    <mergeCell ref="Z21:AD21"/>
    <mergeCell ref="AE21:AG21"/>
    <mergeCell ref="AH21:AJ21"/>
    <mergeCell ref="G23:H23"/>
    <mergeCell ref="I23:M23"/>
    <mergeCell ref="O23:Q23"/>
    <mergeCell ref="R23:U23"/>
    <mergeCell ref="V23:Y23"/>
    <mergeCell ref="Z23:AD23"/>
    <mergeCell ref="AE23:AG23"/>
    <mergeCell ref="AH23:AJ23"/>
    <mergeCell ref="AE25:AG25"/>
    <mergeCell ref="AH25:AJ25"/>
    <mergeCell ref="AK21:AO21"/>
    <mergeCell ref="G22:H22"/>
    <mergeCell ref="I22:M22"/>
    <mergeCell ref="O22:Q22"/>
    <mergeCell ref="R22:U22"/>
    <mergeCell ref="V22:Y22"/>
    <mergeCell ref="Z22:AD22"/>
    <mergeCell ref="AE22:AG22"/>
    <mergeCell ref="AH22:AJ22"/>
    <mergeCell ref="AK22:AO22"/>
    <mergeCell ref="AK23:AO23"/>
    <mergeCell ref="G24:H24"/>
    <mergeCell ref="I24:M24"/>
    <mergeCell ref="O24:Q24"/>
    <mergeCell ref="R24:U24"/>
    <mergeCell ref="V24:Y24"/>
    <mergeCell ref="Z24:AD24"/>
    <mergeCell ref="AE24:AG24"/>
    <mergeCell ref="AH24:AJ24"/>
    <mergeCell ref="AK24:AO24"/>
    <mergeCell ref="AK25:AO25"/>
    <mergeCell ref="B26:C30"/>
    <mergeCell ref="G26:H26"/>
    <mergeCell ref="I26:M26"/>
    <mergeCell ref="O26:Q26"/>
    <mergeCell ref="R26:U26"/>
    <mergeCell ref="V26:Y26"/>
    <mergeCell ref="Z26:AD26"/>
    <mergeCell ref="G25:H25"/>
    <mergeCell ref="I25:M25"/>
    <mergeCell ref="O25:Q25"/>
    <mergeCell ref="R25:U25"/>
    <mergeCell ref="V25:Y25"/>
    <mergeCell ref="Z25:AD25"/>
    <mergeCell ref="AE26:AG26"/>
    <mergeCell ref="AH26:AJ26"/>
    <mergeCell ref="AK26:AO26"/>
    <mergeCell ref="G27:H27"/>
    <mergeCell ref="I27:M27"/>
    <mergeCell ref="O27:Q27"/>
    <mergeCell ref="R27:U27"/>
    <mergeCell ref="V27:Y27"/>
    <mergeCell ref="Z27:AD27"/>
    <mergeCell ref="AE27:AG27"/>
    <mergeCell ref="AH27:AJ27"/>
    <mergeCell ref="AK27:AO27"/>
    <mergeCell ref="G28:H28"/>
    <mergeCell ref="I28:M28"/>
    <mergeCell ref="O28:Q28"/>
    <mergeCell ref="R28:U28"/>
    <mergeCell ref="V28:Y28"/>
    <mergeCell ref="Z28:AD28"/>
    <mergeCell ref="AE28:AG28"/>
    <mergeCell ref="AH28:AJ28"/>
    <mergeCell ref="AK28:AO28"/>
    <mergeCell ref="G29:H29"/>
    <mergeCell ref="I29:M29"/>
    <mergeCell ref="O29:Q29"/>
    <mergeCell ref="R29:U29"/>
    <mergeCell ref="V29:Y29"/>
    <mergeCell ref="Z29:AD29"/>
    <mergeCell ref="AE29:AG29"/>
    <mergeCell ref="AH29:AJ29"/>
    <mergeCell ref="AK29:AO29"/>
    <mergeCell ref="AH31:AJ31"/>
    <mergeCell ref="AK31:AO31"/>
    <mergeCell ref="AE30:AG30"/>
    <mergeCell ref="AH30:AJ30"/>
    <mergeCell ref="AK30:AO30"/>
    <mergeCell ref="A31:H31"/>
    <mergeCell ref="I31:M31"/>
    <mergeCell ref="O31:Q31"/>
    <mergeCell ref="R31:U31"/>
    <mergeCell ref="V31:Y31"/>
    <mergeCell ref="Z31:AD31"/>
    <mergeCell ref="AE31:AG31"/>
    <mergeCell ref="G30:H30"/>
    <mergeCell ref="I30:M30"/>
    <mergeCell ref="O30:Q30"/>
    <mergeCell ref="R30:U30"/>
    <mergeCell ref="V30:Y30"/>
    <mergeCell ref="Z30:AD30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2050-7C58-4FC6-8837-C041B39A3D3C}">
  <dimension ref="A1:M31"/>
  <sheetViews>
    <sheetView topLeftCell="A29" workbookViewId="0">
      <selection activeCell="J4" sqref="J4:J30"/>
    </sheetView>
  </sheetViews>
  <sheetFormatPr defaultRowHeight="15"/>
  <sheetData>
    <row r="1" spans="1:13">
      <c r="A1" s="639" t="s">
        <v>194</v>
      </c>
      <c r="B1" s="640"/>
      <c r="C1" s="640"/>
      <c r="D1" s="641"/>
      <c r="E1" s="648" t="s">
        <v>195</v>
      </c>
      <c r="F1" s="649"/>
      <c r="G1" s="649"/>
      <c r="H1" s="649"/>
      <c r="I1" s="650"/>
      <c r="J1" s="651" t="s">
        <v>196</v>
      </c>
      <c r="K1" s="652"/>
      <c r="L1" s="652"/>
      <c r="M1" s="653"/>
    </row>
    <row r="2" spans="1:13">
      <c r="A2" s="642"/>
      <c r="B2" s="643"/>
      <c r="C2" s="643"/>
      <c r="D2" s="644"/>
      <c r="E2" s="648" t="s">
        <v>197</v>
      </c>
      <c r="F2" s="649"/>
      <c r="G2" s="650"/>
      <c r="H2" s="630" t="s">
        <v>198</v>
      </c>
      <c r="I2" s="630" t="s">
        <v>199</v>
      </c>
      <c r="J2" s="630" t="s">
        <v>200</v>
      </c>
      <c r="K2" s="654" t="s">
        <v>201</v>
      </c>
      <c r="L2" s="656" t="s">
        <v>199</v>
      </c>
      <c r="M2" s="633" t="s">
        <v>202</v>
      </c>
    </row>
    <row r="3" spans="1:13" ht="19.5">
      <c r="A3" s="645"/>
      <c r="B3" s="646"/>
      <c r="C3" s="646"/>
      <c r="D3" s="647"/>
      <c r="E3" s="135" t="s">
        <v>203</v>
      </c>
      <c r="F3" s="135" t="s">
        <v>204</v>
      </c>
      <c r="G3" s="135" t="s">
        <v>205</v>
      </c>
      <c r="H3" s="632"/>
      <c r="I3" s="632"/>
      <c r="J3" s="632"/>
      <c r="K3" s="655"/>
      <c r="L3" s="657"/>
      <c r="M3" s="635"/>
    </row>
    <row r="4" spans="1:13">
      <c r="A4" s="627" t="s">
        <v>206</v>
      </c>
      <c r="B4" s="630" t="s">
        <v>207</v>
      </c>
      <c r="C4" s="633" t="s">
        <v>208</v>
      </c>
      <c r="D4" s="136">
        <v>13</v>
      </c>
      <c r="E4" s="56">
        <v>101</v>
      </c>
      <c r="F4" s="56">
        <v>0</v>
      </c>
      <c r="G4" s="56">
        <v>101</v>
      </c>
      <c r="H4" s="56">
        <v>0</v>
      </c>
      <c r="I4" s="56">
        <v>101</v>
      </c>
      <c r="J4" s="56">
        <v>39</v>
      </c>
      <c r="K4" s="56">
        <v>5</v>
      </c>
      <c r="L4" s="56">
        <v>44</v>
      </c>
      <c r="M4" s="56">
        <v>7</v>
      </c>
    </row>
    <row r="5" spans="1:13">
      <c r="A5" s="628"/>
      <c r="B5" s="631"/>
      <c r="C5" s="634"/>
      <c r="D5" s="136">
        <v>12</v>
      </c>
      <c r="E5" s="56">
        <v>22</v>
      </c>
      <c r="F5" s="56">
        <v>0</v>
      </c>
      <c r="G5" s="56">
        <v>22</v>
      </c>
      <c r="H5" s="56">
        <v>0</v>
      </c>
      <c r="I5" s="56">
        <v>22</v>
      </c>
      <c r="J5" s="56">
        <v>0</v>
      </c>
      <c r="K5" s="56">
        <v>0</v>
      </c>
      <c r="L5" s="56">
        <v>0</v>
      </c>
      <c r="M5" s="56">
        <v>0</v>
      </c>
    </row>
    <row r="6" spans="1:13">
      <c r="A6" s="628"/>
      <c r="B6" s="632"/>
      <c r="C6" s="634"/>
      <c r="D6" s="136">
        <v>11</v>
      </c>
      <c r="E6" s="56">
        <v>18</v>
      </c>
      <c r="F6" s="56">
        <v>0</v>
      </c>
      <c r="G6" s="56">
        <v>18</v>
      </c>
      <c r="H6" s="56">
        <v>0</v>
      </c>
      <c r="I6" s="56">
        <v>18</v>
      </c>
      <c r="J6" s="56">
        <v>0</v>
      </c>
      <c r="K6" s="56">
        <v>0</v>
      </c>
      <c r="L6" s="56">
        <v>0</v>
      </c>
      <c r="M6" s="56">
        <v>0</v>
      </c>
    </row>
    <row r="7" spans="1:13">
      <c r="A7" s="628"/>
      <c r="B7" s="630" t="s">
        <v>209</v>
      </c>
      <c r="C7" s="634"/>
      <c r="D7" s="136">
        <v>10</v>
      </c>
      <c r="E7" s="56">
        <v>7</v>
      </c>
      <c r="F7" s="56">
        <v>0</v>
      </c>
      <c r="G7" s="56">
        <v>7</v>
      </c>
      <c r="H7" s="56">
        <v>0</v>
      </c>
      <c r="I7" s="56">
        <v>7</v>
      </c>
      <c r="J7" s="56">
        <v>0</v>
      </c>
      <c r="K7" s="56">
        <v>0</v>
      </c>
      <c r="L7" s="56">
        <v>0</v>
      </c>
      <c r="M7" s="56">
        <v>0</v>
      </c>
    </row>
    <row r="8" spans="1:13">
      <c r="A8" s="628"/>
      <c r="B8" s="631"/>
      <c r="C8" s="634"/>
      <c r="D8" s="136">
        <v>9</v>
      </c>
      <c r="E8" s="56">
        <v>14</v>
      </c>
      <c r="F8" s="56">
        <v>0</v>
      </c>
      <c r="G8" s="56">
        <v>14</v>
      </c>
      <c r="H8" s="56">
        <v>0</v>
      </c>
      <c r="I8" s="56">
        <v>14</v>
      </c>
      <c r="J8" s="56">
        <v>0</v>
      </c>
      <c r="K8" s="56">
        <v>0</v>
      </c>
      <c r="L8" s="56">
        <v>0</v>
      </c>
      <c r="M8" s="56">
        <v>0</v>
      </c>
    </row>
    <row r="9" spans="1:13">
      <c r="A9" s="628"/>
      <c r="B9" s="631"/>
      <c r="C9" s="634"/>
      <c r="D9" s="136">
        <v>8</v>
      </c>
      <c r="E9" s="56">
        <v>8</v>
      </c>
      <c r="F9" s="56">
        <v>0</v>
      </c>
      <c r="G9" s="56">
        <v>8</v>
      </c>
      <c r="H9" s="56">
        <v>0</v>
      </c>
      <c r="I9" s="56">
        <v>8</v>
      </c>
      <c r="J9" s="56">
        <v>0</v>
      </c>
      <c r="K9" s="56">
        <v>0</v>
      </c>
      <c r="L9" s="56">
        <v>0</v>
      </c>
      <c r="M9" s="56">
        <v>0</v>
      </c>
    </row>
    <row r="10" spans="1:13">
      <c r="A10" s="628"/>
      <c r="B10" s="631"/>
      <c r="C10" s="634"/>
      <c r="D10" s="136">
        <v>7</v>
      </c>
      <c r="E10" s="56">
        <v>17</v>
      </c>
      <c r="F10" s="56">
        <v>0</v>
      </c>
      <c r="G10" s="56">
        <v>17</v>
      </c>
      <c r="H10" s="56">
        <v>0</v>
      </c>
      <c r="I10" s="56">
        <v>17</v>
      </c>
      <c r="J10" s="56">
        <v>0</v>
      </c>
      <c r="K10" s="56">
        <v>0</v>
      </c>
      <c r="L10" s="56">
        <v>0</v>
      </c>
      <c r="M10" s="56">
        <v>0</v>
      </c>
    </row>
    <row r="11" spans="1:13">
      <c r="A11" s="628"/>
      <c r="B11" s="632"/>
      <c r="C11" s="634"/>
      <c r="D11" s="136">
        <v>6</v>
      </c>
      <c r="E11" s="56">
        <v>11</v>
      </c>
      <c r="F11" s="56">
        <v>0</v>
      </c>
      <c r="G11" s="56">
        <v>11</v>
      </c>
      <c r="H11" s="56">
        <v>0</v>
      </c>
      <c r="I11" s="56">
        <v>11</v>
      </c>
      <c r="J11" s="56">
        <v>0</v>
      </c>
      <c r="K11" s="56">
        <v>0</v>
      </c>
      <c r="L11" s="56">
        <v>0</v>
      </c>
      <c r="M11" s="56">
        <v>0</v>
      </c>
    </row>
    <row r="12" spans="1:13">
      <c r="A12" s="628"/>
      <c r="B12" s="630" t="s">
        <v>210</v>
      </c>
      <c r="C12" s="634"/>
      <c r="D12" s="136">
        <v>5</v>
      </c>
      <c r="E12" s="56">
        <v>8</v>
      </c>
      <c r="F12" s="56">
        <v>0</v>
      </c>
      <c r="G12" s="56">
        <v>8</v>
      </c>
      <c r="H12" s="56">
        <v>0</v>
      </c>
      <c r="I12" s="56">
        <v>8</v>
      </c>
      <c r="J12" s="56">
        <v>0</v>
      </c>
      <c r="K12" s="56">
        <v>0</v>
      </c>
      <c r="L12" s="56">
        <v>0</v>
      </c>
      <c r="M12" s="56">
        <v>0</v>
      </c>
    </row>
    <row r="13" spans="1:13">
      <c r="A13" s="628"/>
      <c r="B13" s="631"/>
      <c r="C13" s="634"/>
      <c r="D13" s="136">
        <v>4</v>
      </c>
      <c r="E13" s="56">
        <v>7</v>
      </c>
      <c r="F13" s="56">
        <v>0</v>
      </c>
      <c r="G13" s="56">
        <v>7</v>
      </c>
      <c r="H13" s="56">
        <v>0</v>
      </c>
      <c r="I13" s="56">
        <v>7</v>
      </c>
      <c r="J13" s="56">
        <v>0</v>
      </c>
      <c r="K13" s="56">
        <v>0</v>
      </c>
      <c r="L13" s="56">
        <v>0</v>
      </c>
      <c r="M13" s="56">
        <v>0</v>
      </c>
    </row>
    <row r="14" spans="1:13">
      <c r="A14" s="628"/>
      <c r="B14" s="631"/>
      <c r="C14" s="634"/>
      <c r="D14" s="136">
        <v>3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</row>
    <row r="15" spans="1:13">
      <c r="A15" s="628"/>
      <c r="B15" s="631"/>
      <c r="C15" s="634"/>
      <c r="D15" s="136">
        <v>2</v>
      </c>
      <c r="E15" s="56">
        <v>0</v>
      </c>
      <c r="F15" s="56">
        <v>1</v>
      </c>
      <c r="G15" s="56">
        <v>1</v>
      </c>
      <c r="H15" s="56">
        <v>0</v>
      </c>
      <c r="I15" s="56">
        <v>1</v>
      </c>
      <c r="J15" s="56">
        <v>0</v>
      </c>
      <c r="K15" s="56">
        <v>0</v>
      </c>
      <c r="L15" s="56">
        <v>0</v>
      </c>
      <c r="M15" s="56">
        <v>0</v>
      </c>
    </row>
    <row r="16" spans="1:13">
      <c r="A16" s="629"/>
      <c r="B16" s="632"/>
      <c r="C16" s="635"/>
      <c r="D16" s="136">
        <v>1</v>
      </c>
      <c r="E16" s="56">
        <v>0</v>
      </c>
      <c r="F16" s="56">
        <v>0</v>
      </c>
      <c r="G16" s="56">
        <v>0</v>
      </c>
      <c r="H16" s="56">
        <v>12</v>
      </c>
      <c r="I16" s="56">
        <v>12</v>
      </c>
      <c r="J16" s="56">
        <v>0</v>
      </c>
      <c r="K16" s="56">
        <v>0</v>
      </c>
      <c r="L16" s="56">
        <v>0</v>
      </c>
      <c r="M16" s="56">
        <v>0</v>
      </c>
    </row>
    <row r="17" spans="1:13">
      <c r="A17" s="624" t="s">
        <v>211</v>
      </c>
      <c r="B17" s="625"/>
      <c r="C17" s="625"/>
      <c r="D17" s="626"/>
      <c r="E17" s="56">
        <v>213</v>
      </c>
      <c r="F17" s="56">
        <v>1</v>
      </c>
      <c r="G17" s="56">
        <v>214</v>
      </c>
      <c r="H17" s="56">
        <v>12</v>
      </c>
      <c r="I17" s="56">
        <v>226</v>
      </c>
      <c r="J17" s="56">
        <v>39</v>
      </c>
      <c r="K17" s="56">
        <v>5</v>
      </c>
      <c r="L17" s="56">
        <v>44</v>
      </c>
      <c r="M17" s="56">
        <v>7</v>
      </c>
    </row>
    <row r="18" spans="1:13">
      <c r="A18" s="633" t="s">
        <v>212</v>
      </c>
      <c r="B18" s="630" t="s">
        <v>207</v>
      </c>
      <c r="C18" s="636" t="s">
        <v>213</v>
      </c>
      <c r="D18" s="136">
        <v>13</v>
      </c>
      <c r="E18" s="56">
        <v>207</v>
      </c>
      <c r="F18" s="56">
        <v>0</v>
      </c>
      <c r="G18" s="56">
        <v>207</v>
      </c>
      <c r="H18" s="56">
        <v>0</v>
      </c>
      <c r="I18" s="56">
        <v>207</v>
      </c>
      <c r="J18" s="56">
        <v>28</v>
      </c>
      <c r="K18" s="56">
        <v>9</v>
      </c>
      <c r="L18" s="56">
        <v>37</v>
      </c>
      <c r="M18" s="56">
        <v>13</v>
      </c>
    </row>
    <row r="19" spans="1:13">
      <c r="A19" s="634"/>
      <c r="B19" s="631"/>
      <c r="C19" s="637"/>
      <c r="D19" s="136">
        <v>12</v>
      </c>
      <c r="E19" s="56">
        <v>8</v>
      </c>
      <c r="F19" s="56">
        <v>0</v>
      </c>
      <c r="G19" s="56">
        <v>8</v>
      </c>
      <c r="H19" s="56">
        <v>0</v>
      </c>
      <c r="I19" s="56">
        <v>8</v>
      </c>
      <c r="J19" s="56">
        <v>0</v>
      </c>
      <c r="K19" s="56">
        <v>0</v>
      </c>
      <c r="L19" s="56">
        <v>0</v>
      </c>
      <c r="M19" s="56">
        <v>0</v>
      </c>
    </row>
    <row r="20" spans="1:13">
      <c r="A20" s="634"/>
      <c r="B20" s="632"/>
      <c r="C20" s="637"/>
      <c r="D20" s="136">
        <v>11</v>
      </c>
      <c r="E20" s="56">
        <v>5</v>
      </c>
      <c r="F20" s="56">
        <v>0</v>
      </c>
      <c r="G20" s="56">
        <v>5</v>
      </c>
      <c r="H20" s="56">
        <v>0</v>
      </c>
      <c r="I20" s="56">
        <v>5</v>
      </c>
      <c r="J20" s="56">
        <v>1</v>
      </c>
      <c r="K20" s="56">
        <v>0</v>
      </c>
      <c r="L20" s="56">
        <v>1</v>
      </c>
      <c r="M20" s="56">
        <v>0</v>
      </c>
    </row>
    <row r="21" spans="1:13">
      <c r="A21" s="634"/>
      <c r="B21" s="630" t="s">
        <v>209</v>
      </c>
      <c r="C21" s="637"/>
      <c r="D21" s="136">
        <v>10</v>
      </c>
      <c r="E21" s="56">
        <v>10</v>
      </c>
      <c r="F21" s="56">
        <v>0</v>
      </c>
      <c r="G21" s="56">
        <v>10</v>
      </c>
      <c r="H21" s="56">
        <v>0</v>
      </c>
      <c r="I21" s="56">
        <v>10</v>
      </c>
      <c r="J21" s="56">
        <v>0</v>
      </c>
      <c r="K21" s="56">
        <v>0</v>
      </c>
      <c r="L21" s="56">
        <v>0</v>
      </c>
      <c r="M21" s="56">
        <v>0</v>
      </c>
    </row>
    <row r="22" spans="1:13">
      <c r="A22" s="634"/>
      <c r="B22" s="631"/>
      <c r="C22" s="637"/>
      <c r="D22" s="136">
        <v>9</v>
      </c>
      <c r="E22" s="56">
        <v>8</v>
      </c>
      <c r="F22" s="56">
        <v>0</v>
      </c>
      <c r="G22" s="56">
        <v>8</v>
      </c>
      <c r="H22" s="56">
        <v>0</v>
      </c>
      <c r="I22" s="56">
        <v>8</v>
      </c>
      <c r="J22" s="56">
        <v>0</v>
      </c>
      <c r="K22" s="56">
        <v>0</v>
      </c>
      <c r="L22" s="56">
        <v>0</v>
      </c>
      <c r="M22" s="56">
        <v>0</v>
      </c>
    </row>
    <row r="23" spans="1:13">
      <c r="A23" s="634"/>
      <c r="B23" s="631"/>
      <c r="C23" s="637"/>
      <c r="D23" s="136">
        <v>8</v>
      </c>
      <c r="E23" s="56">
        <v>8</v>
      </c>
      <c r="F23" s="56">
        <v>0</v>
      </c>
      <c r="G23" s="56">
        <v>8</v>
      </c>
      <c r="H23" s="56">
        <v>0</v>
      </c>
      <c r="I23" s="56">
        <v>8</v>
      </c>
      <c r="J23" s="56">
        <v>0</v>
      </c>
      <c r="K23" s="56">
        <v>1</v>
      </c>
      <c r="L23" s="56">
        <v>1</v>
      </c>
      <c r="M23" s="56">
        <v>3</v>
      </c>
    </row>
    <row r="24" spans="1:13">
      <c r="A24" s="634"/>
      <c r="B24" s="631"/>
      <c r="C24" s="637"/>
      <c r="D24" s="136">
        <v>7</v>
      </c>
      <c r="E24" s="56">
        <v>18</v>
      </c>
      <c r="F24" s="56">
        <v>0</v>
      </c>
      <c r="G24" s="56">
        <v>18</v>
      </c>
      <c r="H24" s="56">
        <v>0</v>
      </c>
      <c r="I24" s="56">
        <v>18</v>
      </c>
      <c r="J24" s="56">
        <v>0</v>
      </c>
      <c r="K24" s="56">
        <v>0</v>
      </c>
      <c r="L24" s="56">
        <v>0</v>
      </c>
      <c r="M24" s="56">
        <v>0</v>
      </c>
    </row>
    <row r="25" spans="1:13">
      <c r="A25" s="634"/>
      <c r="B25" s="632"/>
      <c r="C25" s="637"/>
      <c r="D25" s="136">
        <v>6</v>
      </c>
      <c r="E25" s="56">
        <v>10</v>
      </c>
      <c r="F25" s="56">
        <v>0</v>
      </c>
      <c r="G25" s="56">
        <v>10</v>
      </c>
      <c r="H25" s="56">
        <v>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</row>
    <row r="26" spans="1:13">
      <c r="A26" s="634"/>
      <c r="B26" s="630" t="s">
        <v>210</v>
      </c>
      <c r="C26" s="637"/>
      <c r="D26" s="136">
        <v>5</v>
      </c>
      <c r="E26" s="56">
        <v>19</v>
      </c>
      <c r="F26" s="56">
        <v>0</v>
      </c>
      <c r="G26" s="56">
        <v>19</v>
      </c>
      <c r="H26" s="56">
        <v>0</v>
      </c>
      <c r="I26" s="56">
        <v>19</v>
      </c>
      <c r="J26" s="56">
        <v>0</v>
      </c>
      <c r="K26" s="56">
        <v>0</v>
      </c>
      <c r="L26" s="56">
        <v>0</v>
      </c>
      <c r="M26" s="56">
        <v>0</v>
      </c>
    </row>
    <row r="27" spans="1:13">
      <c r="A27" s="634"/>
      <c r="B27" s="631"/>
      <c r="C27" s="637"/>
      <c r="D27" s="136">
        <v>4</v>
      </c>
      <c r="E27" s="56">
        <v>6</v>
      </c>
      <c r="F27" s="56">
        <v>0</v>
      </c>
      <c r="G27" s="56">
        <v>6</v>
      </c>
      <c r="H27" s="56">
        <v>0</v>
      </c>
      <c r="I27" s="56">
        <v>6</v>
      </c>
      <c r="J27" s="56">
        <v>1</v>
      </c>
      <c r="K27" s="56">
        <v>0</v>
      </c>
      <c r="L27" s="56">
        <v>1</v>
      </c>
      <c r="M27" s="56">
        <v>0</v>
      </c>
    </row>
    <row r="28" spans="1:13">
      <c r="A28" s="634"/>
      <c r="B28" s="631"/>
      <c r="C28" s="637"/>
      <c r="D28" s="136">
        <v>3</v>
      </c>
      <c r="E28" s="56">
        <v>0</v>
      </c>
      <c r="F28" s="56">
        <v>8</v>
      </c>
      <c r="G28" s="56">
        <v>8</v>
      </c>
      <c r="H28" s="56">
        <v>0</v>
      </c>
      <c r="I28" s="56">
        <v>8</v>
      </c>
      <c r="J28" s="56">
        <v>0</v>
      </c>
      <c r="K28" s="56">
        <v>0</v>
      </c>
      <c r="L28" s="56">
        <v>0</v>
      </c>
      <c r="M28" s="56">
        <v>0</v>
      </c>
    </row>
    <row r="29" spans="1:13">
      <c r="A29" s="634"/>
      <c r="B29" s="631"/>
      <c r="C29" s="637"/>
      <c r="D29" s="136">
        <v>2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</row>
    <row r="30" spans="1:13">
      <c r="A30" s="635"/>
      <c r="B30" s="632"/>
      <c r="C30" s="638"/>
      <c r="D30" s="136">
        <v>1</v>
      </c>
      <c r="E30" s="56">
        <v>0</v>
      </c>
      <c r="F30" s="56">
        <v>1</v>
      </c>
      <c r="G30" s="56">
        <v>1</v>
      </c>
      <c r="H30" s="56">
        <v>21</v>
      </c>
      <c r="I30" s="56">
        <v>22</v>
      </c>
      <c r="J30" s="56">
        <v>0</v>
      </c>
      <c r="K30" s="56">
        <v>0</v>
      </c>
      <c r="L30" s="56">
        <v>0</v>
      </c>
      <c r="M30" s="56">
        <v>0</v>
      </c>
    </row>
    <row r="31" spans="1:13">
      <c r="A31" s="624" t="s">
        <v>214</v>
      </c>
      <c r="B31" s="625"/>
      <c r="C31" s="625"/>
      <c r="D31" s="626"/>
      <c r="E31" s="56">
        <v>299</v>
      </c>
      <c r="F31" s="56">
        <v>9</v>
      </c>
      <c r="G31" s="56">
        <v>308</v>
      </c>
      <c r="H31" s="56">
        <v>21</v>
      </c>
      <c r="I31" s="56">
        <v>329</v>
      </c>
      <c r="J31" s="56">
        <v>30</v>
      </c>
      <c r="K31" s="56">
        <v>10</v>
      </c>
      <c r="L31" s="56">
        <v>40</v>
      </c>
      <c r="M31" s="56">
        <v>16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8E41-9BDD-4A2A-9149-0A88CE51DE0E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667" t="s">
        <v>115</v>
      </c>
      <c r="B1" s="668"/>
      <c r="C1" s="668"/>
      <c r="D1" s="669"/>
      <c r="E1" s="676" t="s">
        <v>116</v>
      </c>
      <c r="F1" s="677"/>
      <c r="G1" s="677"/>
      <c r="H1" s="677"/>
      <c r="I1" s="678"/>
      <c r="J1" s="679" t="s">
        <v>117</v>
      </c>
      <c r="K1" s="680"/>
      <c r="L1" s="680"/>
      <c r="M1" s="681"/>
    </row>
    <row r="2" spans="1:13">
      <c r="A2" s="670"/>
      <c r="B2" s="671"/>
      <c r="C2" s="671"/>
      <c r="D2" s="672"/>
      <c r="E2" s="676" t="s">
        <v>118</v>
      </c>
      <c r="F2" s="677"/>
      <c r="G2" s="678"/>
      <c r="H2" s="682" t="s">
        <v>119</v>
      </c>
      <c r="I2" s="682" t="s">
        <v>120</v>
      </c>
      <c r="J2" s="684" t="s">
        <v>121</v>
      </c>
      <c r="K2" s="686" t="s">
        <v>122</v>
      </c>
      <c r="L2" s="682" t="s">
        <v>120</v>
      </c>
      <c r="M2" s="686" t="s">
        <v>123</v>
      </c>
    </row>
    <row r="3" spans="1:13" ht="19.5">
      <c r="A3" s="673"/>
      <c r="B3" s="674"/>
      <c r="C3" s="674"/>
      <c r="D3" s="675"/>
      <c r="E3" s="137" t="s">
        <v>124</v>
      </c>
      <c r="F3" s="98" t="s">
        <v>215</v>
      </c>
      <c r="G3" s="137" t="s">
        <v>126</v>
      </c>
      <c r="H3" s="683"/>
      <c r="I3" s="683"/>
      <c r="J3" s="685"/>
      <c r="K3" s="687"/>
      <c r="L3" s="683"/>
      <c r="M3" s="687"/>
    </row>
    <row r="4" spans="1:13">
      <c r="A4" s="661" t="s">
        <v>127</v>
      </c>
      <c r="B4" s="664" t="s">
        <v>128</v>
      </c>
      <c r="C4" s="661" t="s">
        <v>129</v>
      </c>
      <c r="D4" s="138">
        <v>13</v>
      </c>
      <c r="E4" s="56">
        <v>123</v>
      </c>
      <c r="F4" s="21"/>
      <c r="G4" s="139">
        <v>123</v>
      </c>
      <c r="H4" s="21"/>
      <c r="I4" s="139">
        <v>123</v>
      </c>
      <c r="J4" s="56">
        <v>63</v>
      </c>
      <c r="K4" s="56">
        <v>10</v>
      </c>
      <c r="L4" s="139">
        <v>73</v>
      </c>
      <c r="M4" s="56">
        <v>11</v>
      </c>
    </row>
    <row r="5" spans="1:13">
      <c r="A5" s="662"/>
      <c r="B5" s="665"/>
      <c r="C5" s="662"/>
      <c r="D5" s="138">
        <v>12</v>
      </c>
      <c r="E5" s="56">
        <v>47</v>
      </c>
      <c r="F5" s="21"/>
      <c r="G5" s="139">
        <v>47</v>
      </c>
      <c r="H5" s="21"/>
      <c r="I5" s="139">
        <v>47</v>
      </c>
      <c r="J5" s="21"/>
      <c r="K5" s="21"/>
      <c r="L5" s="139">
        <v>0</v>
      </c>
      <c r="M5" s="21"/>
    </row>
    <row r="6" spans="1:13">
      <c r="A6" s="662"/>
      <c r="B6" s="666"/>
      <c r="C6" s="662"/>
      <c r="D6" s="138">
        <v>11</v>
      </c>
      <c r="E6" s="56">
        <v>39</v>
      </c>
      <c r="F6" s="21"/>
      <c r="G6" s="139">
        <v>39</v>
      </c>
      <c r="H6" s="21"/>
      <c r="I6" s="139">
        <v>39</v>
      </c>
      <c r="J6" s="21"/>
      <c r="K6" s="21"/>
      <c r="L6" s="139">
        <v>0</v>
      </c>
      <c r="M6" s="21"/>
    </row>
    <row r="7" spans="1:13">
      <c r="A7" s="662"/>
      <c r="B7" s="664" t="s">
        <v>130</v>
      </c>
      <c r="C7" s="662"/>
      <c r="D7" s="138">
        <v>10</v>
      </c>
      <c r="E7" s="56">
        <v>11</v>
      </c>
      <c r="F7" s="21"/>
      <c r="G7" s="139">
        <v>11</v>
      </c>
      <c r="H7" s="21"/>
      <c r="I7" s="139">
        <v>11</v>
      </c>
      <c r="J7" s="21"/>
      <c r="K7" s="56">
        <v>1</v>
      </c>
      <c r="L7" s="139">
        <v>1</v>
      </c>
      <c r="M7" s="56">
        <v>1</v>
      </c>
    </row>
    <row r="8" spans="1:13">
      <c r="A8" s="662"/>
      <c r="B8" s="665"/>
      <c r="C8" s="662"/>
      <c r="D8" s="138">
        <v>9</v>
      </c>
      <c r="E8" s="56">
        <v>23</v>
      </c>
      <c r="F8" s="21"/>
      <c r="G8" s="139">
        <v>23</v>
      </c>
      <c r="H8" s="21"/>
      <c r="I8" s="139">
        <v>23</v>
      </c>
      <c r="J8" s="21"/>
      <c r="K8" s="21"/>
      <c r="L8" s="139">
        <v>0</v>
      </c>
      <c r="M8" s="21"/>
    </row>
    <row r="9" spans="1:13">
      <c r="A9" s="662"/>
      <c r="B9" s="665"/>
      <c r="C9" s="662"/>
      <c r="D9" s="138">
        <v>8</v>
      </c>
      <c r="E9" s="56">
        <v>27</v>
      </c>
      <c r="F9" s="21"/>
      <c r="G9" s="139">
        <v>27</v>
      </c>
      <c r="H9" s="21"/>
      <c r="I9" s="139">
        <v>27</v>
      </c>
      <c r="J9" s="21"/>
      <c r="K9" s="21"/>
      <c r="L9" s="139">
        <v>0</v>
      </c>
      <c r="M9" s="21"/>
    </row>
    <row r="10" spans="1:13">
      <c r="A10" s="662"/>
      <c r="B10" s="665"/>
      <c r="C10" s="662"/>
      <c r="D10" s="138">
        <v>7</v>
      </c>
      <c r="E10" s="56">
        <v>5</v>
      </c>
      <c r="F10" s="21"/>
      <c r="G10" s="139">
        <v>5</v>
      </c>
      <c r="H10" s="21"/>
      <c r="I10" s="139">
        <v>5</v>
      </c>
      <c r="J10" s="56">
        <v>1</v>
      </c>
      <c r="K10" s="21"/>
      <c r="L10" s="139">
        <v>1</v>
      </c>
      <c r="M10" s="21"/>
    </row>
    <row r="11" spans="1:13">
      <c r="A11" s="662"/>
      <c r="B11" s="666"/>
      <c r="C11" s="662"/>
      <c r="D11" s="138">
        <v>6</v>
      </c>
      <c r="E11" s="56">
        <v>7</v>
      </c>
      <c r="F11" s="21"/>
      <c r="G11" s="139">
        <v>7</v>
      </c>
      <c r="H11" s="21"/>
      <c r="I11" s="139">
        <v>7</v>
      </c>
      <c r="J11" s="21"/>
      <c r="K11" s="21"/>
      <c r="L11" s="139">
        <v>0</v>
      </c>
      <c r="M11" s="21"/>
    </row>
    <row r="12" spans="1:13">
      <c r="A12" s="662"/>
      <c r="B12" s="664" t="s">
        <v>131</v>
      </c>
      <c r="C12" s="662"/>
      <c r="D12" s="138">
        <v>5</v>
      </c>
      <c r="E12" s="56">
        <v>10</v>
      </c>
      <c r="F12" s="21"/>
      <c r="G12" s="139">
        <v>10</v>
      </c>
      <c r="H12" s="21"/>
      <c r="I12" s="139">
        <v>10</v>
      </c>
      <c r="J12" s="21"/>
      <c r="K12" s="21"/>
      <c r="L12" s="139">
        <v>0</v>
      </c>
      <c r="M12" s="21"/>
    </row>
    <row r="13" spans="1:13">
      <c r="A13" s="662"/>
      <c r="B13" s="665"/>
      <c r="C13" s="662"/>
      <c r="D13" s="138">
        <v>4</v>
      </c>
      <c r="E13" s="56">
        <v>2</v>
      </c>
      <c r="F13" s="21"/>
      <c r="G13" s="139">
        <v>2</v>
      </c>
      <c r="H13" s="21"/>
      <c r="I13" s="139">
        <v>2</v>
      </c>
      <c r="J13" s="21"/>
      <c r="K13" s="21"/>
      <c r="L13" s="139">
        <v>0</v>
      </c>
      <c r="M13" s="21"/>
    </row>
    <row r="14" spans="1:13">
      <c r="A14" s="662"/>
      <c r="B14" s="665"/>
      <c r="C14" s="662"/>
      <c r="D14" s="138">
        <v>3</v>
      </c>
      <c r="E14" s="21"/>
      <c r="F14" s="56">
        <v>1</v>
      </c>
      <c r="G14" s="139">
        <v>1</v>
      </c>
      <c r="H14" s="21"/>
      <c r="I14" s="139">
        <v>1</v>
      </c>
      <c r="J14" s="21"/>
      <c r="K14" s="21"/>
      <c r="L14" s="139">
        <v>0</v>
      </c>
      <c r="M14" s="21"/>
    </row>
    <row r="15" spans="1:13">
      <c r="A15" s="662"/>
      <c r="B15" s="665"/>
      <c r="C15" s="662"/>
      <c r="D15" s="138">
        <v>2</v>
      </c>
      <c r="E15" s="21"/>
      <c r="F15" s="21"/>
      <c r="G15" s="139">
        <v>0</v>
      </c>
      <c r="H15" s="21"/>
      <c r="I15" s="139">
        <v>0</v>
      </c>
      <c r="J15" s="21"/>
      <c r="K15" s="21"/>
      <c r="L15" s="139">
        <v>0</v>
      </c>
      <c r="M15" s="21"/>
    </row>
    <row r="16" spans="1:13">
      <c r="A16" s="663"/>
      <c r="B16" s="666"/>
      <c r="C16" s="663"/>
      <c r="D16" s="138">
        <v>1</v>
      </c>
      <c r="E16" s="21"/>
      <c r="F16" s="56">
        <v>1</v>
      </c>
      <c r="G16" s="139">
        <v>1</v>
      </c>
      <c r="H16" s="56">
        <v>18</v>
      </c>
      <c r="I16" s="139">
        <v>19</v>
      </c>
      <c r="J16" s="21"/>
      <c r="K16" s="21"/>
      <c r="L16" s="139">
        <v>0</v>
      </c>
      <c r="M16" s="21"/>
    </row>
    <row r="17" spans="1:13">
      <c r="A17" s="658" t="s">
        <v>132</v>
      </c>
      <c r="B17" s="659"/>
      <c r="C17" s="659"/>
      <c r="D17" s="660"/>
      <c r="E17" s="139">
        <v>294</v>
      </c>
      <c r="F17" s="139">
        <v>2</v>
      </c>
      <c r="G17" s="139">
        <v>296</v>
      </c>
      <c r="H17" s="139">
        <v>18</v>
      </c>
      <c r="I17" s="139">
        <v>314</v>
      </c>
      <c r="J17" s="139">
        <v>64</v>
      </c>
      <c r="K17" s="139">
        <v>11</v>
      </c>
      <c r="L17" s="139">
        <v>75</v>
      </c>
      <c r="M17" s="139">
        <v>12</v>
      </c>
    </row>
    <row r="18" spans="1:13">
      <c r="A18" s="661" t="s">
        <v>133</v>
      </c>
      <c r="B18" s="664" t="s">
        <v>128</v>
      </c>
      <c r="C18" s="661" t="s">
        <v>134</v>
      </c>
      <c r="D18" s="138">
        <v>13</v>
      </c>
      <c r="E18" s="56">
        <v>230</v>
      </c>
      <c r="F18" s="21"/>
      <c r="G18" s="139">
        <v>230</v>
      </c>
      <c r="H18" s="21"/>
      <c r="I18" s="139">
        <v>230</v>
      </c>
      <c r="J18" s="56">
        <v>75</v>
      </c>
      <c r="K18" s="56">
        <v>9</v>
      </c>
      <c r="L18" s="139">
        <v>84</v>
      </c>
      <c r="M18" s="56">
        <v>16</v>
      </c>
    </row>
    <row r="19" spans="1:13">
      <c r="A19" s="662"/>
      <c r="B19" s="665"/>
      <c r="C19" s="662"/>
      <c r="D19" s="138">
        <v>12</v>
      </c>
      <c r="E19" s="56">
        <v>20</v>
      </c>
      <c r="F19" s="21"/>
      <c r="G19" s="139">
        <v>20</v>
      </c>
      <c r="H19" s="21"/>
      <c r="I19" s="139">
        <v>20</v>
      </c>
      <c r="J19" s="21"/>
      <c r="K19" s="21"/>
      <c r="L19" s="139">
        <v>0</v>
      </c>
      <c r="M19" s="21"/>
    </row>
    <row r="20" spans="1:13">
      <c r="A20" s="662"/>
      <c r="B20" s="666"/>
      <c r="C20" s="662"/>
      <c r="D20" s="138">
        <v>11</v>
      </c>
      <c r="E20" s="56">
        <v>30</v>
      </c>
      <c r="F20" s="21"/>
      <c r="G20" s="139">
        <v>30</v>
      </c>
      <c r="H20" s="21"/>
      <c r="I20" s="139">
        <v>30</v>
      </c>
      <c r="J20" s="56">
        <v>1</v>
      </c>
      <c r="K20" s="21"/>
      <c r="L20" s="139">
        <v>1</v>
      </c>
      <c r="M20" s="21"/>
    </row>
    <row r="21" spans="1:13">
      <c r="A21" s="662"/>
      <c r="B21" s="664" t="s">
        <v>130</v>
      </c>
      <c r="C21" s="662"/>
      <c r="D21" s="138">
        <v>10</v>
      </c>
      <c r="E21" s="56">
        <v>20</v>
      </c>
      <c r="F21" s="21"/>
      <c r="G21" s="139">
        <v>20</v>
      </c>
      <c r="H21" s="21"/>
      <c r="I21" s="139">
        <v>20</v>
      </c>
      <c r="J21" s="56">
        <v>1</v>
      </c>
      <c r="K21" s="21"/>
      <c r="L21" s="139">
        <v>1</v>
      </c>
      <c r="M21" s="21"/>
    </row>
    <row r="22" spans="1:13">
      <c r="A22" s="662"/>
      <c r="B22" s="665"/>
      <c r="C22" s="662"/>
      <c r="D22" s="138">
        <v>9</v>
      </c>
      <c r="E22" s="56">
        <v>15</v>
      </c>
      <c r="F22" s="21"/>
      <c r="G22" s="139">
        <v>15</v>
      </c>
      <c r="H22" s="21"/>
      <c r="I22" s="139">
        <v>15</v>
      </c>
      <c r="J22" s="21"/>
      <c r="K22" s="21"/>
      <c r="L22" s="139">
        <v>0</v>
      </c>
      <c r="M22" s="21"/>
    </row>
    <row r="23" spans="1:13">
      <c r="A23" s="662"/>
      <c r="B23" s="665"/>
      <c r="C23" s="662"/>
      <c r="D23" s="138">
        <v>8</v>
      </c>
      <c r="E23" s="56">
        <v>15</v>
      </c>
      <c r="F23" s="21"/>
      <c r="G23" s="139">
        <v>15</v>
      </c>
      <c r="H23" s="21"/>
      <c r="I23" s="139">
        <v>15</v>
      </c>
      <c r="J23" s="21"/>
      <c r="K23" s="21"/>
      <c r="L23" s="139">
        <v>0</v>
      </c>
      <c r="M23" s="21"/>
    </row>
    <row r="24" spans="1:13">
      <c r="A24" s="662"/>
      <c r="B24" s="665"/>
      <c r="C24" s="662"/>
      <c r="D24" s="138">
        <v>7</v>
      </c>
      <c r="E24" s="56">
        <v>14</v>
      </c>
      <c r="F24" s="21"/>
      <c r="G24" s="139">
        <v>14</v>
      </c>
      <c r="H24" s="21"/>
      <c r="I24" s="139">
        <v>14</v>
      </c>
      <c r="J24" s="21"/>
      <c r="K24" s="21"/>
      <c r="L24" s="139">
        <v>0</v>
      </c>
      <c r="M24" s="21"/>
    </row>
    <row r="25" spans="1:13">
      <c r="A25" s="662"/>
      <c r="B25" s="666"/>
      <c r="C25" s="662"/>
      <c r="D25" s="138">
        <v>6</v>
      </c>
      <c r="E25" s="56">
        <v>7</v>
      </c>
      <c r="F25" s="21"/>
      <c r="G25" s="139">
        <v>7</v>
      </c>
      <c r="H25" s="21"/>
      <c r="I25" s="139">
        <v>7</v>
      </c>
      <c r="J25" s="21"/>
      <c r="K25" s="21"/>
      <c r="L25" s="139">
        <v>0</v>
      </c>
      <c r="M25" s="21"/>
    </row>
    <row r="26" spans="1:13">
      <c r="A26" s="662"/>
      <c r="B26" s="664" t="s">
        <v>131</v>
      </c>
      <c r="C26" s="662"/>
      <c r="D26" s="138">
        <v>5</v>
      </c>
      <c r="E26" s="56">
        <v>10</v>
      </c>
      <c r="F26" s="21"/>
      <c r="G26" s="139">
        <v>10</v>
      </c>
      <c r="H26" s="21"/>
      <c r="I26" s="139">
        <v>10</v>
      </c>
      <c r="J26" s="21"/>
      <c r="K26" s="21"/>
      <c r="L26" s="139">
        <v>0</v>
      </c>
      <c r="M26" s="21"/>
    </row>
    <row r="27" spans="1:13">
      <c r="A27" s="662"/>
      <c r="B27" s="665"/>
      <c r="C27" s="662"/>
      <c r="D27" s="138">
        <v>4</v>
      </c>
      <c r="E27" s="56">
        <v>5</v>
      </c>
      <c r="F27" s="21"/>
      <c r="G27" s="139">
        <v>5</v>
      </c>
      <c r="H27" s="21"/>
      <c r="I27" s="139">
        <v>5</v>
      </c>
      <c r="J27" s="21"/>
      <c r="K27" s="21"/>
      <c r="L27" s="139">
        <v>0</v>
      </c>
      <c r="M27" s="21"/>
    </row>
    <row r="28" spans="1:13">
      <c r="A28" s="662"/>
      <c r="B28" s="665"/>
      <c r="C28" s="662"/>
      <c r="D28" s="138">
        <v>3</v>
      </c>
      <c r="E28" s="21"/>
      <c r="F28" s="56">
        <v>2</v>
      </c>
      <c r="G28" s="139">
        <v>2</v>
      </c>
      <c r="H28" s="21"/>
      <c r="I28" s="139">
        <v>2</v>
      </c>
      <c r="J28" s="21"/>
      <c r="K28" s="21"/>
      <c r="L28" s="139">
        <v>0</v>
      </c>
      <c r="M28" s="21"/>
    </row>
    <row r="29" spans="1:13">
      <c r="A29" s="662"/>
      <c r="B29" s="665"/>
      <c r="C29" s="662"/>
      <c r="D29" s="138">
        <v>2</v>
      </c>
      <c r="E29" s="21"/>
      <c r="F29" s="21"/>
      <c r="G29" s="139">
        <v>0</v>
      </c>
      <c r="H29" s="21"/>
      <c r="I29" s="139">
        <v>0</v>
      </c>
      <c r="J29" s="21"/>
      <c r="K29" s="21"/>
      <c r="L29" s="139">
        <v>0</v>
      </c>
      <c r="M29" s="21"/>
    </row>
    <row r="30" spans="1:13">
      <c r="A30" s="663"/>
      <c r="B30" s="666"/>
      <c r="C30" s="663"/>
      <c r="D30" s="138">
        <v>1</v>
      </c>
      <c r="E30" s="21"/>
      <c r="F30" s="56">
        <v>2</v>
      </c>
      <c r="G30" s="139">
        <v>2</v>
      </c>
      <c r="H30" s="56">
        <v>30</v>
      </c>
      <c r="I30" s="139">
        <v>32</v>
      </c>
      <c r="J30" s="21"/>
      <c r="K30" s="21"/>
      <c r="L30" s="139">
        <v>0</v>
      </c>
      <c r="M30" s="21"/>
    </row>
    <row r="31" spans="1:13">
      <c r="A31" s="658" t="s">
        <v>135</v>
      </c>
      <c r="B31" s="659"/>
      <c r="C31" s="659"/>
      <c r="D31" s="660"/>
      <c r="E31" s="139">
        <v>366</v>
      </c>
      <c r="F31" s="139">
        <v>4</v>
      </c>
      <c r="G31" s="139">
        <v>370</v>
      </c>
      <c r="H31" s="139">
        <v>30</v>
      </c>
      <c r="I31" s="139">
        <v>400</v>
      </c>
      <c r="J31" s="139">
        <v>77</v>
      </c>
      <c r="K31" s="139">
        <v>9</v>
      </c>
      <c r="L31" s="139">
        <v>86</v>
      </c>
      <c r="M31" s="140">
        <v>16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21CF-2078-45E5-B4A2-3C6DBF0A0657}">
  <dimension ref="A2:Z69"/>
  <sheetViews>
    <sheetView topLeftCell="A34" workbookViewId="0">
      <selection activeCell="A39" sqref="A39:B53"/>
    </sheetView>
  </sheetViews>
  <sheetFormatPr defaultRowHeight="16.5"/>
  <cols>
    <col min="1" max="2" width="15.28515625" style="208" customWidth="1"/>
    <col min="3" max="16384" width="9.140625" style="208"/>
  </cols>
  <sheetData>
    <row r="2" spans="1:26">
      <c r="A2" s="236" t="s">
        <v>301</v>
      </c>
      <c r="B2" s="236" t="s">
        <v>175</v>
      </c>
      <c r="C2" s="236" t="s">
        <v>302</v>
      </c>
      <c r="D2" s="236" t="s">
        <v>303</v>
      </c>
      <c r="E2" s="236" t="s">
        <v>304</v>
      </c>
      <c r="F2" s="236" t="s">
        <v>305</v>
      </c>
      <c r="G2" s="236" t="s">
        <v>306</v>
      </c>
      <c r="H2" s="236" t="s">
        <v>307</v>
      </c>
      <c r="I2" s="236" t="s">
        <v>308</v>
      </c>
      <c r="J2" s="236" t="s">
        <v>309</v>
      </c>
      <c r="K2" s="236" t="s">
        <v>310</v>
      </c>
      <c r="L2" s="236" t="s">
        <v>311</v>
      </c>
      <c r="M2" s="236" t="s">
        <v>312</v>
      </c>
      <c r="N2" s="236" t="s">
        <v>313</v>
      </c>
      <c r="O2" s="236" t="s">
        <v>314</v>
      </c>
      <c r="P2" s="236" t="s">
        <v>315</v>
      </c>
      <c r="Q2" s="236" t="s">
        <v>316</v>
      </c>
      <c r="R2" s="236" t="s">
        <v>317</v>
      </c>
      <c r="S2" s="236" t="s">
        <v>318</v>
      </c>
      <c r="T2" s="236" t="s">
        <v>319</v>
      </c>
      <c r="U2" s="236" t="s">
        <v>320</v>
      </c>
      <c r="V2" s="236" t="s">
        <v>321</v>
      </c>
      <c r="W2" s="236" t="s">
        <v>322</v>
      </c>
      <c r="X2" s="236" t="s">
        <v>323</v>
      </c>
      <c r="Y2" s="236" t="s">
        <v>324</v>
      </c>
      <c r="Z2" s="236" t="s">
        <v>325</v>
      </c>
    </row>
    <row r="3" spans="1:26">
      <c r="A3" s="237" t="s">
        <v>275</v>
      </c>
      <c r="B3" s="238">
        <f>SUM(C3:Z3)</f>
        <v>8397</v>
      </c>
      <c r="C3" s="239">
        <v>662</v>
      </c>
      <c r="D3" s="239">
        <v>879</v>
      </c>
      <c r="E3" s="239">
        <v>673</v>
      </c>
      <c r="F3" s="239">
        <f>D3+E3</f>
        <v>1552</v>
      </c>
      <c r="G3" s="239">
        <v>356</v>
      </c>
      <c r="H3" s="239">
        <v>287</v>
      </c>
      <c r="I3" s="239">
        <v>177</v>
      </c>
      <c r="J3" s="239">
        <v>172</v>
      </c>
      <c r="K3" s="239">
        <v>401</v>
      </c>
      <c r="L3" s="239">
        <v>244</v>
      </c>
      <c r="M3" s="239">
        <v>152</v>
      </c>
      <c r="N3" s="239">
        <f>L3+M3</f>
        <v>396</v>
      </c>
      <c r="O3" s="239">
        <v>153</v>
      </c>
      <c r="P3" s="239">
        <f t="shared" ref="P3:P31" si="0">N3+O3</f>
        <v>549</v>
      </c>
      <c r="Q3" s="239">
        <v>584</v>
      </c>
      <c r="R3" s="239">
        <v>101</v>
      </c>
      <c r="S3" s="239">
        <v>123</v>
      </c>
      <c r="T3" s="239">
        <f t="shared" ref="T3:T15" si="1">R3+S3</f>
        <v>224</v>
      </c>
      <c r="U3" s="239">
        <v>113</v>
      </c>
      <c r="V3" s="239">
        <v>90</v>
      </c>
      <c r="W3" s="239">
        <f t="shared" ref="W3:W15" si="2">U3+V3</f>
        <v>203</v>
      </c>
      <c r="X3" s="239">
        <v>89</v>
      </c>
      <c r="Y3" s="239">
        <v>114</v>
      </c>
      <c r="Z3" s="239">
        <v>103</v>
      </c>
    </row>
    <row r="4" spans="1:26">
      <c r="A4" s="237" t="s">
        <v>276</v>
      </c>
      <c r="B4" s="240">
        <f t="shared" ref="B4:B15" si="3">SUM(C4:Z4)</f>
        <v>964</v>
      </c>
      <c r="C4" s="239">
        <v>80</v>
      </c>
      <c r="D4" s="239">
        <v>161</v>
      </c>
      <c r="E4" s="239">
        <v>27</v>
      </c>
      <c r="F4" s="239">
        <f t="shared" ref="F4:F15" si="4">D4+E4</f>
        <v>188</v>
      </c>
      <c r="G4" s="239">
        <v>111</v>
      </c>
      <c r="H4" s="239">
        <v>15</v>
      </c>
      <c r="I4" s="239">
        <v>45</v>
      </c>
      <c r="J4" s="239">
        <v>2</v>
      </c>
      <c r="K4" s="239">
        <v>94</v>
      </c>
      <c r="L4" s="239">
        <v>2</v>
      </c>
      <c r="M4" s="239">
        <v>4</v>
      </c>
      <c r="N4" s="239">
        <f t="shared" ref="N4:N15" si="5">L4+M4</f>
        <v>6</v>
      </c>
      <c r="O4" s="239">
        <v>3</v>
      </c>
      <c r="P4" s="239">
        <f t="shared" si="0"/>
        <v>9</v>
      </c>
      <c r="Q4" s="239">
        <v>37</v>
      </c>
      <c r="R4" s="239">
        <v>22</v>
      </c>
      <c r="S4" s="239">
        <v>47</v>
      </c>
      <c r="T4" s="239">
        <f t="shared" si="1"/>
        <v>69</v>
      </c>
      <c r="U4" s="239">
        <v>10</v>
      </c>
      <c r="V4" s="239">
        <v>3</v>
      </c>
      <c r="W4" s="239">
        <f t="shared" si="2"/>
        <v>13</v>
      </c>
      <c r="X4" s="239">
        <v>7</v>
      </c>
      <c r="Y4" s="239">
        <v>4</v>
      </c>
      <c r="Z4" s="239">
        <v>5</v>
      </c>
    </row>
    <row r="5" spans="1:26">
      <c r="A5" s="237" t="s">
        <v>277</v>
      </c>
      <c r="B5" s="240">
        <f t="shared" si="3"/>
        <v>1065</v>
      </c>
      <c r="C5" s="239">
        <v>42</v>
      </c>
      <c r="D5" s="239">
        <v>154</v>
      </c>
      <c r="E5" s="239">
        <v>75</v>
      </c>
      <c r="F5" s="239">
        <f t="shared" si="4"/>
        <v>229</v>
      </c>
      <c r="G5" s="239">
        <v>123</v>
      </c>
      <c r="H5" s="239">
        <v>19</v>
      </c>
      <c r="I5" s="239">
        <v>25</v>
      </c>
      <c r="J5" s="239">
        <v>10</v>
      </c>
      <c r="K5" s="239">
        <v>69</v>
      </c>
      <c r="L5" s="239">
        <v>14</v>
      </c>
      <c r="M5" s="239">
        <v>0</v>
      </c>
      <c r="N5" s="239">
        <f t="shared" si="5"/>
        <v>14</v>
      </c>
      <c r="O5" s="239">
        <v>9</v>
      </c>
      <c r="P5" s="239">
        <f t="shared" si="0"/>
        <v>23</v>
      </c>
      <c r="Q5" s="239">
        <v>79</v>
      </c>
      <c r="R5" s="239">
        <v>18</v>
      </c>
      <c r="S5" s="239">
        <v>39</v>
      </c>
      <c r="T5" s="239">
        <f t="shared" si="1"/>
        <v>57</v>
      </c>
      <c r="U5" s="239">
        <v>15</v>
      </c>
      <c r="V5" s="239">
        <v>4</v>
      </c>
      <c r="W5" s="239">
        <f t="shared" si="2"/>
        <v>19</v>
      </c>
      <c r="X5" s="239">
        <v>6</v>
      </c>
      <c r="Y5" s="239">
        <v>9</v>
      </c>
      <c r="Z5" s="239">
        <v>13</v>
      </c>
    </row>
    <row r="6" spans="1:26">
      <c r="A6" s="237" t="s">
        <v>278</v>
      </c>
      <c r="B6" s="240">
        <f t="shared" si="3"/>
        <v>1522</v>
      </c>
      <c r="C6" s="239">
        <v>74</v>
      </c>
      <c r="D6" s="239">
        <v>399</v>
      </c>
      <c r="E6" s="239">
        <v>93</v>
      </c>
      <c r="F6" s="239">
        <f t="shared" si="4"/>
        <v>492</v>
      </c>
      <c r="G6" s="239">
        <v>58</v>
      </c>
      <c r="H6" s="239">
        <v>35</v>
      </c>
      <c r="I6" s="239">
        <v>23</v>
      </c>
      <c r="J6" s="239">
        <v>32</v>
      </c>
      <c r="K6" s="239">
        <v>45</v>
      </c>
      <c r="L6" s="239">
        <v>15</v>
      </c>
      <c r="M6" s="239">
        <v>5</v>
      </c>
      <c r="N6" s="239">
        <f t="shared" si="5"/>
        <v>20</v>
      </c>
      <c r="O6" s="239">
        <v>8</v>
      </c>
      <c r="P6" s="239">
        <f t="shared" si="0"/>
        <v>28</v>
      </c>
      <c r="Q6" s="239">
        <v>73</v>
      </c>
      <c r="R6" s="239">
        <v>7</v>
      </c>
      <c r="S6" s="239">
        <v>11</v>
      </c>
      <c r="T6" s="239">
        <f t="shared" si="1"/>
        <v>18</v>
      </c>
      <c r="U6" s="239">
        <v>13</v>
      </c>
      <c r="V6" s="239">
        <v>6</v>
      </c>
      <c r="W6" s="239">
        <f t="shared" si="2"/>
        <v>19</v>
      </c>
      <c r="X6" s="239">
        <v>3</v>
      </c>
      <c r="Y6" s="239">
        <v>27</v>
      </c>
      <c r="Z6" s="239">
        <v>18</v>
      </c>
    </row>
    <row r="7" spans="1:26">
      <c r="A7" s="237" t="s">
        <v>279</v>
      </c>
      <c r="B7" s="240">
        <f t="shared" si="3"/>
        <v>1668</v>
      </c>
      <c r="C7" s="239">
        <v>143</v>
      </c>
      <c r="D7" s="239">
        <v>300</v>
      </c>
      <c r="E7" s="239">
        <v>142</v>
      </c>
      <c r="F7" s="239">
        <f t="shared" si="4"/>
        <v>442</v>
      </c>
      <c r="G7" s="239">
        <v>69</v>
      </c>
      <c r="H7" s="239">
        <v>83</v>
      </c>
      <c r="I7" s="239">
        <v>29</v>
      </c>
      <c r="J7" s="239">
        <v>2</v>
      </c>
      <c r="K7" s="239">
        <v>46</v>
      </c>
      <c r="L7" s="239">
        <v>4</v>
      </c>
      <c r="M7" s="239">
        <v>16</v>
      </c>
      <c r="N7" s="239">
        <f t="shared" si="5"/>
        <v>20</v>
      </c>
      <c r="O7" s="239">
        <v>19</v>
      </c>
      <c r="P7" s="239">
        <f t="shared" si="0"/>
        <v>39</v>
      </c>
      <c r="Q7" s="239">
        <v>73</v>
      </c>
      <c r="R7" s="239">
        <v>14</v>
      </c>
      <c r="S7" s="239">
        <v>23</v>
      </c>
      <c r="T7" s="239">
        <f t="shared" si="1"/>
        <v>37</v>
      </c>
      <c r="U7" s="239">
        <v>16</v>
      </c>
      <c r="V7" s="239">
        <v>9</v>
      </c>
      <c r="W7" s="239">
        <f t="shared" si="2"/>
        <v>25</v>
      </c>
      <c r="X7" s="239">
        <v>2</v>
      </c>
      <c r="Y7" s="239">
        <v>104</v>
      </c>
      <c r="Z7" s="239">
        <v>11</v>
      </c>
    </row>
    <row r="8" spans="1:26">
      <c r="A8" s="237" t="s">
        <v>280</v>
      </c>
      <c r="B8" s="240">
        <f t="shared" si="3"/>
        <v>1245</v>
      </c>
      <c r="C8" s="239">
        <v>60</v>
      </c>
      <c r="D8" s="239">
        <v>60</v>
      </c>
      <c r="E8" s="239">
        <v>275</v>
      </c>
      <c r="F8" s="239">
        <f t="shared" si="4"/>
        <v>335</v>
      </c>
      <c r="G8" s="239">
        <v>23</v>
      </c>
      <c r="H8" s="239">
        <v>26</v>
      </c>
      <c r="I8" s="239">
        <v>22</v>
      </c>
      <c r="J8" s="239">
        <v>56</v>
      </c>
      <c r="K8" s="239">
        <v>67</v>
      </c>
      <c r="L8" s="239">
        <v>25</v>
      </c>
      <c r="M8" s="239">
        <v>16</v>
      </c>
      <c r="N8" s="239">
        <f t="shared" si="5"/>
        <v>41</v>
      </c>
      <c r="O8" s="239">
        <v>5</v>
      </c>
      <c r="P8" s="239">
        <f t="shared" si="0"/>
        <v>46</v>
      </c>
      <c r="Q8" s="239">
        <v>49</v>
      </c>
      <c r="R8" s="239">
        <v>8</v>
      </c>
      <c r="S8" s="239">
        <v>27</v>
      </c>
      <c r="T8" s="239">
        <f t="shared" si="1"/>
        <v>35</v>
      </c>
      <c r="U8" s="239">
        <v>2</v>
      </c>
      <c r="V8" s="239">
        <v>8</v>
      </c>
      <c r="W8" s="239">
        <f t="shared" si="2"/>
        <v>10</v>
      </c>
      <c r="X8" s="239">
        <v>16</v>
      </c>
      <c r="Y8" s="239">
        <v>23</v>
      </c>
      <c r="Z8" s="239">
        <v>10</v>
      </c>
    </row>
    <row r="9" spans="1:26">
      <c r="A9" s="237" t="s">
        <v>281</v>
      </c>
      <c r="B9" s="240">
        <f t="shared" si="3"/>
        <v>932</v>
      </c>
      <c r="C9" s="239">
        <v>98</v>
      </c>
      <c r="D9" s="239">
        <v>159</v>
      </c>
      <c r="E9" s="239">
        <v>26</v>
      </c>
      <c r="F9" s="239">
        <f t="shared" si="4"/>
        <v>185</v>
      </c>
      <c r="G9" s="239">
        <v>34</v>
      </c>
      <c r="H9" s="239">
        <v>23</v>
      </c>
      <c r="I9" s="239">
        <v>2</v>
      </c>
      <c r="J9" s="239">
        <v>26</v>
      </c>
      <c r="K9" s="239">
        <v>87</v>
      </c>
      <c r="L9" s="239">
        <v>16</v>
      </c>
      <c r="M9" s="239">
        <v>20</v>
      </c>
      <c r="N9" s="239">
        <f t="shared" si="5"/>
        <v>36</v>
      </c>
      <c r="O9" s="239">
        <v>20</v>
      </c>
      <c r="P9" s="239">
        <f t="shared" si="0"/>
        <v>56</v>
      </c>
      <c r="Q9" s="239">
        <v>56</v>
      </c>
      <c r="R9" s="239">
        <v>17</v>
      </c>
      <c r="S9" s="239">
        <v>5</v>
      </c>
      <c r="T9" s="239">
        <f t="shared" si="1"/>
        <v>22</v>
      </c>
      <c r="U9" s="239">
        <v>5</v>
      </c>
      <c r="V9" s="239">
        <v>3</v>
      </c>
      <c r="W9" s="239">
        <f t="shared" si="2"/>
        <v>8</v>
      </c>
      <c r="X9" s="239">
        <v>0</v>
      </c>
      <c r="Y9" s="239">
        <v>20</v>
      </c>
      <c r="Z9" s="239">
        <v>8</v>
      </c>
    </row>
    <row r="10" spans="1:26">
      <c r="A10" s="237" t="s">
        <v>282</v>
      </c>
      <c r="B10" s="240">
        <f t="shared" si="3"/>
        <v>685</v>
      </c>
      <c r="C10" s="239">
        <v>54</v>
      </c>
      <c r="D10" s="239">
        <v>86</v>
      </c>
      <c r="E10" s="239">
        <v>48</v>
      </c>
      <c r="F10" s="239">
        <f t="shared" si="4"/>
        <v>134</v>
      </c>
      <c r="G10" s="239">
        <v>11</v>
      </c>
      <c r="H10" s="239">
        <v>22</v>
      </c>
      <c r="I10" s="239">
        <v>1</v>
      </c>
      <c r="J10" s="239">
        <v>46</v>
      </c>
      <c r="K10" s="239">
        <v>21</v>
      </c>
      <c r="L10" s="239">
        <v>31</v>
      </c>
      <c r="M10" s="239">
        <v>19</v>
      </c>
      <c r="N10" s="239">
        <f t="shared" si="5"/>
        <v>50</v>
      </c>
      <c r="O10" s="239">
        <v>6</v>
      </c>
      <c r="P10" s="239">
        <f t="shared" si="0"/>
        <v>56</v>
      </c>
      <c r="Q10" s="239">
        <v>30</v>
      </c>
      <c r="R10" s="239">
        <v>11</v>
      </c>
      <c r="S10" s="239">
        <v>7</v>
      </c>
      <c r="T10" s="239">
        <f t="shared" si="1"/>
        <v>18</v>
      </c>
      <c r="U10" s="239">
        <v>4</v>
      </c>
      <c r="V10" s="239">
        <v>4</v>
      </c>
      <c r="W10" s="239">
        <f t="shared" si="2"/>
        <v>8</v>
      </c>
      <c r="X10" s="239">
        <v>0</v>
      </c>
      <c r="Y10" s="239">
        <v>14</v>
      </c>
      <c r="Z10" s="239">
        <v>4</v>
      </c>
    </row>
    <row r="11" spans="1:26">
      <c r="A11" s="237" t="s">
        <v>283</v>
      </c>
      <c r="B11" s="240">
        <f t="shared" si="3"/>
        <v>766</v>
      </c>
      <c r="C11" s="239">
        <v>53</v>
      </c>
      <c r="D11" s="239">
        <v>113</v>
      </c>
      <c r="E11" s="239">
        <v>55</v>
      </c>
      <c r="F11" s="239">
        <f t="shared" si="4"/>
        <v>168</v>
      </c>
      <c r="G11" s="239">
        <v>21</v>
      </c>
      <c r="H11" s="239">
        <v>20</v>
      </c>
      <c r="I11" s="239">
        <v>2</v>
      </c>
      <c r="J11" s="239">
        <v>47</v>
      </c>
      <c r="K11" s="239">
        <v>35</v>
      </c>
      <c r="L11" s="239">
        <v>39</v>
      </c>
      <c r="M11" s="239">
        <v>4</v>
      </c>
      <c r="N11" s="239">
        <f t="shared" si="5"/>
        <v>43</v>
      </c>
      <c r="O11" s="239">
        <v>3</v>
      </c>
      <c r="P11" s="239">
        <f t="shared" si="0"/>
        <v>46</v>
      </c>
      <c r="Q11" s="239">
        <v>47</v>
      </c>
      <c r="R11" s="239">
        <v>8</v>
      </c>
      <c r="S11" s="239">
        <v>10</v>
      </c>
      <c r="T11" s="239">
        <f t="shared" si="1"/>
        <v>18</v>
      </c>
      <c r="U11" s="239">
        <v>2</v>
      </c>
      <c r="V11" s="239">
        <v>0</v>
      </c>
      <c r="W11" s="239">
        <f t="shared" si="2"/>
        <v>2</v>
      </c>
      <c r="X11" s="239">
        <v>0</v>
      </c>
      <c r="Y11" s="239">
        <v>30</v>
      </c>
      <c r="Z11" s="239">
        <v>0</v>
      </c>
    </row>
    <row r="12" spans="1:26">
      <c r="A12" s="237" t="s">
        <v>284</v>
      </c>
      <c r="B12" s="240">
        <f t="shared" si="3"/>
        <v>449</v>
      </c>
      <c r="C12" s="239">
        <v>23</v>
      </c>
      <c r="D12" s="239">
        <v>68</v>
      </c>
      <c r="E12" s="239">
        <v>18</v>
      </c>
      <c r="F12" s="239">
        <f t="shared" si="4"/>
        <v>86</v>
      </c>
      <c r="G12" s="239">
        <v>10</v>
      </c>
      <c r="H12" s="239">
        <v>1</v>
      </c>
      <c r="I12" s="239">
        <v>0</v>
      </c>
      <c r="J12" s="239">
        <v>25</v>
      </c>
      <c r="K12" s="239">
        <v>12</v>
      </c>
      <c r="L12" s="239">
        <v>21</v>
      </c>
      <c r="M12" s="239">
        <v>25</v>
      </c>
      <c r="N12" s="239">
        <f t="shared" si="5"/>
        <v>46</v>
      </c>
      <c r="O12" s="239">
        <v>3</v>
      </c>
      <c r="P12" s="239">
        <f t="shared" si="0"/>
        <v>49</v>
      </c>
      <c r="Q12" s="239">
        <v>27</v>
      </c>
      <c r="R12" s="239">
        <v>7</v>
      </c>
      <c r="S12" s="239">
        <v>2</v>
      </c>
      <c r="T12" s="239">
        <f t="shared" si="1"/>
        <v>9</v>
      </c>
      <c r="U12" s="239">
        <v>4</v>
      </c>
      <c r="V12" s="239">
        <v>2</v>
      </c>
      <c r="W12" s="239">
        <f t="shared" si="2"/>
        <v>6</v>
      </c>
      <c r="X12" s="239">
        <v>0</v>
      </c>
      <c r="Y12" s="239">
        <v>2</v>
      </c>
      <c r="Z12" s="239">
        <v>3</v>
      </c>
    </row>
    <row r="13" spans="1:26">
      <c r="A13" s="237" t="s">
        <v>285</v>
      </c>
      <c r="B13" s="240">
        <f t="shared" si="3"/>
        <v>204</v>
      </c>
      <c r="C13" s="239">
        <v>13</v>
      </c>
      <c r="D13" s="239">
        <v>42</v>
      </c>
      <c r="E13" s="239">
        <v>18</v>
      </c>
      <c r="F13" s="239">
        <f t="shared" si="4"/>
        <v>60</v>
      </c>
      <c r="G13" s="239">
        <v>2</v>
      </c>
      <c r="H13" s="239">
        <v>5</v>
      </c>
      <c r="I13" s="239">
        <v>4</v>
      </c>
      <c r="J13" s="239">
        <v>11</v>
      </c>
      <c r="K13" s="239">
        <v>9</v>
      </c>
      <c r="L13" s="239">
        <v>0</v>
      </c>
      <c r="M13" s="239">
        <v>7</v>
      </c>
      <c r="N13" s="239">
        <f t="shared" si="5"/>
        <v>7</v>
      </c>
      <c r="O13" s="239">
        <v>0</v>
      </c>
      <c r="P13" s="239">
        <f t="shared" si="0"/>
        <v>7</v>
      </c>
      <c r="Q13" s="239">
        <v>3</v>
      </c>
      <c r="R13" s="239">
        <v>0</v>
      </c>
      <c r="S13" s="239">
        <v>1</v>
      </c>
      <c r="T13" s="239">
        <f t="shared" si="1"/>
        <v>1</v>
      </c>
      <c r="U13" s="239">
        <v>0</v>
      </c>
      <c r="V13" s="239">
        <v>1</v>
      </c>
      <c r="W13" s="239">
        <f t="shared" si="2"/>
        <v>1</v>
      </c>
      <c r="X13" s="239">
        <v>0</v>
      </c>
      <c r="Y13" s="239">
        <v>7</v>
      </c>
      <c r="Z13" s="239">
        <v>5</v>
      </c>
    </row>
    <row r="14" spans="1:26">
      <c r="A14" s="237" t="s">
        <v>286</v>
      </c>
      <c r="B14" s="240">
        <f t="shared" si="3"/>
        <v>171</v>
      </c>
      <c r="C14" s="239">
        <v>9</v>
      </c>
      <c r="D14" s="239">
        <v>35</v>
      </c>
      <c r="E14" s="239">
        <v>12</v>
      </c>
      <c r="F14" s="239">
        <f t="shared" si="4"/>
        <v>47</v>
      </c>
      <c r="G14" s="239">
        <v>1</v>
      </c>
      <c r="H14" s="239">
        <v>6</v>
      </c>
      <c r="I14" s="239">
        <v>2</v>
      </c>
      <c r="J14" s="239">
        <v>14</v>
      </c>
      <c r="K14" s="239">
        <v>10</v>
      </c>
      <c r="L14" s="239">
        <v>0</v>
      </c>
      <c r="M14" s="239">
        <v>5</v>
      </c>
      <c r="N14" s="239">
        <f t="shared" si="5"/>
        <v>5</v>
      </c>
      <c r="O14" s="239">
        <v>0</v>
      </c>
      <c r="P14" s="239">
        <f t="shared" si="0"/>
        <v>5</v>
      </c>
      <c r="Q14" s="239">
        <v>2</v>
      </c>
      <c r="R14" s="239">
        <v>1</v>
      </c>
      <c r="S14" s="239">
        <v>0</v>
      </c>
      <c r="T14" s="239">
        <f t="shared" si="1"/>
        <v>1</v>
      </c>
      <c r="U14" s="239">
        <v>1</v>
      </c>
      <c r="V14" s="239">
        <v>3</v>
      </c>
      <c r="W14" s="239">
        <f t="shared" si="2"/>
        <v>4</v>
      </c>
      <c r="X14" s="239">
        <v>0</v>
      </c>
      <c r="Y14" s="239">
        <v>6</v>
      </c>
      <c r="Z14" s="239">
        <v>2</v>
      </c>
    </row>
    <row r="15" spans="1:26">
      <c r="A15" s="237" t="s">
        <v>287</v>
      </c>
      <c r="B15" s="240">
        <f t="shared" si="3"/>
        <v>91</v>
      </c>
      <c r="C15" s="239">
        <v>5</v>
      </c>
      <c r="D15" s="239">
        <v>22</v>
      </c>
      <c r="E15" s="239">
        <v>2</v>
      </c>
      <c r="F15" s="239">
        <f t="shared" si="4"/>
        <v>24</v>
      </c>
      <c r="G15" s="239">
        <v>0</v>
      </c>
      <c r="H15" s="239">
        <v>4</v>
      </c>
      <c r="I15" s="239">
        <v>0</v>
      </c>
      <c r="J15" s="239">
        <v>13</v>
      </c>
      <c r="K15" s="239">
        <v>8</v>
      </c>
      <c r="L15" s="239">
        <v>0</v>
      </c>
      <c r="M15" s="239">
        <v>1</v>
      </c>
      <c r="N15" s="239">
        <f t="shared" si="5"/>
        <v>1</v>
      </c>
      <c r="O15" s="239">
        <v>0</v>
      </c>
      <c r="P15" s="239">
        <f t="shared" si="0"/>
        <v>1</v>
      </c>
      <c r="Q15" s="239">
        <v>1</v>
      </c>
      <c r="R15" s="239">
        <v>0</v>
      </c>
      <c r="S15" s="239">
        <v>1</v>
      </c>
      <c r="T15" s="239">
        <f t="shared" si="1"/>
        <v>1</v>
      </c>
      <c r="U15" s="239">
        <v>0</v>
      </c>
      <c r="V15" s="239">
        <v>1</v>
      </c>
      <c r="W15" s="239">
        <f t="shared" si="2"/>
        <v>1</v>
      </c>
      <c r="X15" s="239">
        <v>0</v>
      </c>
      <c r="Y15" s="239">
        <v>5</v>
      </c>
      <c r="Z15" s="239">
        <v>0</v>
      </c>
    </row>
    <row r="16" spans="1:26">
      <c r="A16" s="237" t="s">
        <v>175</v>
      </c>
      <c r="B16" s="238">
        <f>SUM(B3:B15)</f>
        <v>18159</v>
      </c>
      <c r="C16" s="240">
        <f t="shared" ref="C16:Z16" si="6">SUM(C3:C15)</f>
        <v>1316</v>
      </c>
      <c r="D16" s="240">
        <f t="shared" si="6"/>
        <v>2478</v>
      </c>
      <c r="E16" s="240">
        <f t="shared" si="6"/>
        <v>1464</v>
      </c>
      <c r="F16" s="240">
        <f t="shared" si="6"/>
        <v>3942</v>
      </c>
      <c r="G16" s="240">
        <f t="shared" si="6"/>
        <v>819</v>
      </c>
      <c r="H16" s="240">
        <f t="shared" si="6"/>
        <v>546</v>
      </c>
      <c r="I16" s="240">
        <f t="shared" si="6"/>
        <v>332</v>
      </c>
      <c r="J16" s="240">
        <f t="shared" si="6"/>
        <v>456</v>
      </c>
      <c r="K16" s="240">
        <f t="shared" si="6"/>
        <v>904</v>
      </c>
      <c r="L16" s="240">
        <f t="shared" si="6"/>
        <v>411</v>
      </c>
      <c r="M16" s="240">
        <f t="shared" si="6"/>
        <v>274</v>
      </c>
      <c r="N16" s="240">
        <f t="shared" si="6"/>
        <v>685</v>
      </c>
      <c r="O16" s="240">
        <f t="shared" si="6"/>
        <v>229</v>
      </c>
      <c r="P16" s="240">
        <f t="shared" si="6"/>
        <v>914</v>
      </c>
      <c r="Q16" s="240">
        <f t="shared" si="6"/>
        <v>1061</v>
      </c>
      <c r="R16" s="240">
        <f t="shared" si="6"/>
        <v>214</v>
      </c>
      <c r="S16" s="240">
        <f t="shared" si="6"/>
        <v>296</v>
      </c>
      <c r="T16" s="240">
        <f t="shared" si="6"/>
        <v>510</v>
      </c>
      <c r="U16" s="240">
        <f t="shared" si="6"/>
        <v>185</v>
      </c>
      <c r="V16" s="240">
        <f t="shared" si="6"/>
        <v>134</v>
      </c>
      <c r="W16" s="240">
        <f t="shared" si="6"/>
        <v>319</v>
      </c>
      <c r="X16" s="240">
        <f t="shared" si="6"/>
        <v>123</v>
      </c>
      <c r="Y16" s="240">
        <f t="shared" si="6"/>
        <v>365</v>
      </c>
      <c r="Z16" s="240">
        <f t="shared" si="6"/>
        <v>182</v>
      </c>
    </row>
    <row r="17" spans="1:26">
      <c r="A17" s="230"/>
      <c r="B17" s="230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>
      <c r="A18" s="236" t="s">
        <v>301</v>
      </c>
      <c r="B18" s="240"/>
      <c r="C18" s="236" t="s">
        <v>302</v>
      </c>
      <c r="D18" s="236" t="s">
        <v>303</v>
      </c>
      <c r="E18" s="236" t="s">
        <v>304</v>
      </c>
      <c r="F18" s="236" t="s">
        <v>305</v>
      </c>
      <c r="G18" s="236" t="s">
        <v>306</v>
      </c>
      <c r="H18" s="236" t="s">
        <v>307</v>
      </c>
      <c r="I18" s="236" t="s">
        <v>308</v>
      </c>
      <c r="J18" s="236" t="s">
        <v>309</v>
      </c>
      <c r="K18" s="236" t="s">
        <v>310</v>
      </c>
      <c r="L18" s="236" t="s">
        <v>311</v>
      </c>
      <c r="M18" s="236" t="s">
        <v>312</v>
      </c>
      <c r="N18" s="236" t="s">
        <v>313</v>
      </c>
      <c r="O18" s="236" t="s">
        <v>314</v>
      </c>
      <c r="P18" s="236" t="s">
        <v>315</v>
      </c>
      <c r="Q18" s="236" t="s">
        <v>316</v>
      </c>
      <c r="R18" s="236" t="s">
        <v>317</v>
      </c>
      <c r="S18" s="236" t="s">
        <v>318</v>
      </c>
      <c r="T18" s="236" t="s">
        <v>319</v>
      </c>
      <c r="U18" s="236" t="s">
        <v>320</v>
      </c>
      <c r="V18" s="236" t="s">
        <v>321</v>
      </c>
      <c r="W18" s="236" t="s">
        <v>322</v>
      </c>
      <c r="X18" s="236" t="s">
        <v>323</v>
      </c>
      <c r="Y18" s="236" t="s">
        <v>324</v>
      </c>
      <c r="Z18" s="236" t="s">
        <v>325</v>
      </c>
    </row>
    <row r="19" spans="1:26">
      <c r="A19" s="237" t="s">
        <v>288</v>
      </c>
      <c r="B19" s="238">
        <f t="shared" ref="B19:B31" si="7">SUM(C19:Z19)</f>
        <v>16217</v>
      </c>
      <c r="C19" s="239">
        <v>1276</v>
      </c>
      <c r="D19" s="239">
        <v>1431</v>
      </c>
      <c r="E19" s="239">
        <v>1049</v>
      </c>
      <c r="F19" s="239">
        <f>D19+E19</f>
        <v>2480</v>
      </c>
      <c r="G19" s="239">
        <v>861</v>
      </c>
      <c r="H19" s="239">
        <v>769</v>
      </c>
      <c r="I19" s="239">
        <v>362</v>
      </c>
      <c r="J19" s="239">
        <v>460</v>
      </c>
      <c r="K19" s="239">
        <v>848</v>
      </c>
      <c r="L19" s="239">
        <v>324</v>
      </c>
      <c r="M19" s="239">
        <v>350</v>
      </c>
      <c r="N19" s="239">
        <f>L19+M19</f>
        <v>674</v>
      </c>
      <c r="O19" s="239">
        <v>563</v>
      </c>
      <c r="P19" s="239">
        <f t="shared" si="0"/>
        <v>1237</v>
      </c>
      <c r="Q19" s="239">
        <v>1122</v>
      </c>
      <c r="R19" s="239">
        <v>207</v>
      </c>
      <c r="S19" s="239">
        <v>230</v>
      </c>
      <c r="T19" s="239">
        <f t="shared" ref="T19:T31" si="8">R19+S19</f>
        <v>437</v>
      </c>
      <c r="U19" s="239">
        <v>239</v>
      </c>
      <c r="V19" s="239">
        <v>203</v>
      </c>
      <c r="W19" s="239">
        <f t="shared" ref="W19:W31" si="9">U19+V19</f>
        <v>442</v>
      </c>
      <c r="X19" s="239">
        <v>199</v>
      </c>
      <c r="Y19" s="239">
        <v>230</v>
      </c>
      <c r="Z19" s="239">
        <v>224</v>
      </c>
    </row>
    <row r="20" spans="1:26">
      <c r="A20" s="237" t="s">
        <v>289</v>
      </c>
      <c r="B20" s="240">
        <f t="shared" si="7"/>
        <v>762</v>
      </c>
      <c r="C20" s="239">
        <v>157</v>
      </c>
      <c r="D20" s="239">
        <v>99</v>
      </c>
      <c r="E20" s="239">
        <v>16</v>
      </c>
      <c r="F20" s="239">
        <f t="shared" ref="F20:F31" si="10">D20+E20</f>
        <v>115</v>
      </c>
      <c r="G20" s="239">
        <v>62</v>
      </c>
      <c r="H20" s="239">
        <v>13</v>
      </c>
      <c r="I20" s="239">
        <v>27</v>
      </c>
      <c r="J20" s="239">
        <v>4</v>
      </c>
      <c r="K20" s="239">
        <v>97</v>
      </c>
      <c r="L20" s="239">
        <v>11</v>
      </c>
      <c r="M20" s="239">
        <v>0</v>
      </c>
      <c r="N20" s="239">
        <f t="shared" ref="N20:N31" si="11">L20+M20</f>
        <v>11</v>
      </c>
      <c r="O20" s="239">
        <v>12</v>
      </c>
      <c r="P20" s="239">
        <f t="shared" si="0"/>
        <v>23</v>
      </c>
      <c r="Q20" s="239">
        <v>24</v>
      </c>
      <c r="R20" s="239">
        <v>8</v>
      </c>
      <c r="S20" s="239">
        <v>20</v>
      </c>
      <c r="T20" s="239">
        <f t="shared" si="8"/>
        <v>28</v>
      </c>
      <c r="U20" s="239">
        <v>8</v>
      </c>
      <c r="V20" s="239">
        <v>3</v>
      </c>
      <c r="W20" s="239">
        <f t="shared" si="9"/>
        <v>11</v>
      </c>
      <c r="X20" s="239">
        <v>1</v>
      </c>
      <c r="Y20" s="239">
        <v>6</v>
      </c>
      <c r="Z20" s="239">
        <v>6</v>
      </c>
    </row>
    <row r="21" spans="1:26">
      <c r="A21" s="237" t="s">
        <v>290</v>
      </c>
      <c r="B21" s="240">
        <f t="shared" si="7"/>
        <v>869</v>
      </c>
      <c r="C21" s="239">
        <v>93</v>
      </c>
      <c r="D21" s="239">
        <v>62</v>
      </c>
      <c r="E21" s="239">
        <v>116</v>
      </c>
      <c r="F21" s="239">
        <f t="shared" si="10"/>
        <v>178</v>
      </c>
      <c r="G21" s="239">
        <v>46</v>
      </c>
      <c r="H21" s="239">
        <v>19</v>
      </c>
      <c r="I21" s="239">
        <v>23</v>
      </c>
      <c r="J21" s="239">
        <v>11</v>
      </c>
      <c r="K21" s="239">
        <v>32</v>
      </c>
      <c r="L21" s="239">
        <v>16</v>
      </c>
      <c r="M21" s="239">
        <v>1</v>
      </c>
      <c r="N21" s="239">
        <f t="shared" si="11"/>
        <v>17</v>
      </c>
      <c r="O21" s="239">
        <v>7</v>
      </c>
      <c r="P21" s="239">
        <f t="shared" si="0"/>
        <v>24</v>
      </c>
      <c r="Q21" s="239">
        <v>91</v>
      </c>
      <c r="R21" s="239">
        <v>5</v>
      </c>
      <c r="S21" s="239">
        <v>30</v>
      </c>
      <c r="T21" s="239">
        <f t="shared" si="8"/>
        <v>35</v>
      </c>
      <c r="U21" s="239">
        <v>11</v>
      </c>
      <c r="V21" s="239">
        <v>8</v>
      </c>
      <c r="W21" s="239">
        <f t="shared" si="9"/>
        <v>19</v>
      </c>
      <c r="X21" s="239">
        <v>2</v>
      </c>
      <c r="Y21" s="239">
        <v>12</v>
      </c>
      <c r="Z21" s="239">
        <v>11</v>
      </c>
    </row>
    <row r="22" spans="1:26">
      <c r="A22" s="237" t="s">
        <v>291</v>
      </c>
      <c r="B22" s="240">
        <f t="shared" si="7"/>
        <v>1391</v>
      </c>
      <c r="C22" s="239">
        <v>125</v>
      </c>
      <c r="D22" s="239">
        <v>253</v>
      </c>
      <c r="E22" s="239">
        <v>104</v>
      </c>
      <c r="F22" s="239">
        <f t="shared" si="10"/>
        <v>357</v>
      </c>
      <c r="G22" s="239">
        <v>39</v>
      </c>
      <c r="H22" s="239">
        <v>28</v>
      </c>
      <c r="I22" s="239">
        <v>22</v>
      </c>
      <c r="J22" s="239">
        <v>31</v>
      </c>
      <c r="K22" s="239">
        <v>40</v>
      </c>
      <c r="L22" s="239">
        <v>19</v>
      </c>
      <c r="M22" s="239">
        <v>5</v>
      </c>
      <c r="N22" s="239">
        <f t="shared" si="11"/>
        <v>24</v>
      </c>
      <c r="O22" s="239">
        <v>18</v>
      </c>
      <c r="P22" s="239">
        <f t="shared" si="0"/>
        <v>42</v>
      </c>
      <c r="Q22" s="239">
        <v>143</v>
      </c>
      <c r="R22" s="239">
        <v>10</v>
      </c>
      <c r="S22" s="239">
        <v>20</v>
      </c>
      <c r="T22" s="239">
        <f t="shared" si="8"/>
        <v>30</v>
      </c>
      <c r="U22" s="239">
        <v>12</v>
      </c>
      <c r="V22" s="239">
        <v>7</v>
      </c>
      <c r="W22" s="239">
        <f t="shared" si="9"/>
        <v>19</v>
      </c>
      <c r="X22" s="239">
        <v>2</v>
      </c>
      <c r="Y22" s="239">
        <v>26</v>
      </c>
      <c r="Z22" s="239">
        <v>15</v>
      </c>
    </row>
    <row r="23" spans="1:26">
      <c r="A23" s="237" t="s">
        <v>292</v>
      </c>
      <c r="B23" s="240">
        <f t="shared" si="7"/>
        <v>1510</v>
      </c>
      <c r="C23" s="239">
        <v>118</v>
      </c>
      <c r="D23" s="239">
        <v>310</v>
      </c>
      <c r="E23" s="239">
        <v>132</v>
      </c>
      <c r="F23" s="239">
        <f t="shared" si="10"/>
        <v>442</v>
      </c>
      <c r="G23" s="239">
        <v>46</v>
      </c>
      <c r="H23" s="239">
        <v>42</v>
      </c>
      <c r="I23" s="239">
        <v>22</v>
      </c>
      <c r="J23" s="239">
        <v>6</v>
      </c>
      <c r="K23" s="239">
        <v>45</v>
      </c>
      <c r="L23" s="239">
        <v>6</v>
      </c>
      <c r="M23" s="239">
        <v>23</v>
      </c>
      <c r="N23" s="239">
        <f t="shared" si="11"/>
        <v>29</v>
      </c>
      <c r="O23" s="239">
        <v>16</v>
      </c>
      <c r="P23" s="239">
        <f t="shared" si="0"/>
        <v>45</v>
      </c>
      <c r="Q23" s="239">
        <v>99</v>
      </c>
      <c r="R23" s="239">
        <v>8</v>
      </c>
      <c r="S23" s="239">
        <v>15</v>
      </c>
      <c r="T23" s="239">
        <f t="shared" si="8"/>
        <v>23</v>
      </c>
      <c r="U23" s="239">
        <v>20</v>
      </c>
      <c r="V23" s="239">
        <v>4</v>
      </c>
      <c r="W23" s="239">
        <f t="shared" si="9"/>
        <v>24</v>
      </c>
      <c r="X23" s="239">
        <v>2</v>
      </c>
      <c r="Y23" s="239">
        <v>18</v>
      </c>
      <c r="Z23" s="239">
        <v>15</v>
      </c>
    </row>
    <row r="24" spans="1:26">
      <c r="A24" s="237" t="s">
        <v>293</v>
      </c>
      <c r="B24" s="240">
        <f t="shared" si="7"/>
        <v>990</v>
      </c>
      <c r="C24" s="239">
        <v>96</v>
      </c>
      <c r="D24" s="239">
        <v>36</v>
      </c>
      <c r="E24" s="239">
        <v>165</v>
      </c>
      <c r="F24" s="239">
        <f t="shared" si="10"/>
        <v>201</v>
      </c>
      <c r="G24" s="239">
        <v>17</v>
      </c>
      <c r="H24" s="239">
        <v>35</v>
      </c>
      <c r="I24" s="239">
        <v>29</v>
      </c>
      <c r="J24" s="239">
        <v>36</v>
      </c>
      <c r="K24" s="239">
        <v>58</v>
      </c>
      <c r="L24" s="239">
        <v>24</v>
      </c>
      <c r="M24" s="239">
        <v>23</v>
      </c>
      <c r="N24" s="239">
        <f t="shared" si="11"/>
        <v>47</v>
      </c>
      <c r="O24" s="239">
        <v>8</v>
      </c>
      <c r="P24" s="239">
        <f t="shared" si="0"/>
        <v>55</v>
      </c>
      <c r="Q24" s="239">
        <v>61</v>
      </c>
      <c r="R24" s="239">
        <v>8</v>
      </c>
      <c r="S24" s="239">
        <v>15</v>
      </c>
      <c r="T24" s="239">
        <f t="shared" si="8"/>
        <v>23</v>
      </c>
      <c r="U24" s="239">
        <v>4</v>
      </c>
      <c r="V24" s="239">
        <v>5</v>
      </c>
      <c r="W24" s="239">
        <f t="shared" si="9"/>
        <v>9</v>
      </c>
      <c r="X24" s="239">
        <v>1</v>
      </c>
      <c r="Y24" s="239">
        <v>22</v>
      </c>
      <c r="Z24" s="239">
        <v>12</v>
      </c>
    </row>
    <row r="25" spans="1:26">
      <c r="A25" s="237" t="s">
        <v>294</v>
      </c>
      <c r="B25" s="240">
        <f t="shared" si="7"/>
        <v>1299</v>
      </c>
      <c r="C25" s="239">
        <v>99</v>
      </c>
      <c r="D25" s="239">
        <v>210</v>
      </c>
      <c r="E25" s="239">
        <v>39</v>
      </c>
      <c r="F25" s="239">
        <f t="shared" si="10"/>
        <v>249</v>
      </c>
      <c r="G25" s="239">
        <v>35</v>
      </c>
      <c r="H25" s="239">
        <v>38</v>
      </c>
      <c r="I25" s="239">
        <v>2</v>
      </c>
      <c r="J25" s="239">
        <v>26</v>
      </c>
      <c r="K25" s="239">
        <v>60</v>
      </c>
      <c r="L25" s="239">
        <v>51</v>
      </c>
      <c r="M25" s="239">
        <v>40</v>
      </c>
      <c r="N25" s="239">
        <f t="shared" si="11"/>
        <v>91</v>
      </c>
      <c r="O25" s="239">
        <v>9</v>
      </c>
      <c r="P25" s="239">
        <f t="shared" si="0"/>
        <v>100</v>
      </c>
      <c r="Q25" s="239">
        <v>109</v>
      </c>
      <c r="R25" s="239">
        <v>18</v>
      </c>
      <c r="S25" s="239">
        <v>14</v>
      </c>
      <c r="T25" s="239">
        <f t="shared" si="8"/>
        <v>32</v>
      </c>
      <c r="U25" s="239">
        <v>13</v>
      </c>
      <c r="V25" s="239">
        <v>10</v>
      </c>
      <c r="W25" s="239">
        <f t="shared" si="9"/>
        <v>23</v>
      </c>
      <c r="X25" s="239">
        <v>6</v>
      </c>
      <c r="Y25" s="239">
        <v>18</v>
      </c>
      <c r="Z25" s="239">
        <v>7</v>
      </c>
    </row>
    <row r="26" spans="1:26">
      <c r="A26" s="237" t="s">
        <v>295</v>
      </c>
      <c r="B26" s="240">
        <f t="shared" si="7"/>
        <v>1050</v>
      </c>
      <c r="C26" s="239">
        <v>94</v>
      </c>
      <c r="D26" s="239">
        <v>122</v>
      </c>
      <c r="E26" s="239">
        <v>50</v>
      </c>
      <c r="F26" s="239">
        <f t="shared" si="10"/>
        <v>172</v>
      </c>
      <c r="G26" s="239">
        <v>47</v>
      </c>
      <c r="H26" s="239">
        <v>51</v>
      </c>
      <c r="I26" s="239">
        <v>2</v>
      </c>
      <c r="J26" s="239">
        <v>49</v>
      </c>
      <c r="K26" s="239">
        <v>39</v>
      </c>
      <c r="L26" s="239">
        <v>30</v>
      </c>
      <c r="M26" s="239">
        <v>42</v>
      </c>
      <c r="N26" s="239">
        <f t="shared" si="11"/>
        <v>72</v>
      </c>
      <c r="O26" s="239">
        <v>13</v>
      </c>
      <c r="P26" s="239">
        <f t="shared" si="0"/>
        <v>85</v>
      </c>
      <c r="Q26" s="239">
        <v>113</v>
      </c>
      <c r="R26" s="239">
        <v>10</v>
      </c>
      <c r="S26" s="239">
        <v>7</v>
      </c>
      <c r="T26" s="239">
        <f t="shared" si="8"/>
        <v>17</v>
      </c>
      <c r="U26" s="239">
        <v>1</v>
      </c>
      <c r="V26" s="239">
        <v>4</v>
      </c>
      <c r="W26" s="239">
        <f t="shared" si="9"/>
        <v>5</v>
      </c>
      <c r="X26" s="239">
        <v>1</v>
      </c>
      <c r="Y26" s="239">
        <v>15</v>
      </c>
      <c r="Z26" s="239">
        <v>9</v>
      </c>
    </row>
    <row r="27" spans="1:26">
      <c r="A27" s="237" t="s">
        <v>296</v>
      </c>
      <c r="B27" s="240">
        <f t="shared" si="7"/>
        <v>1118</v>
      </c>
      <c r="C27" s="239">
        <v>130</v>
      </c>
      <c r="D27" s="239">
        <v>142</v>
      </c>
      <c r="E27" s="239">
        <v>108</v>
      </c>
      <c r="F27" s="239">
        <f t="shared" si="10"/>
        <v>250</v>
      </c>
      <c r="G27" s="239">
        <v>34</v>
      </c>
      <c r="H27" s="239">
        <v>47</v>
      </c>
      <c r="I27" s="239">
        <v>0</v>
      </c>
      <c r="J27" s="239">
        <v>46</v>
      </c>
      <c r="K27" s="239">
        <v>50</v>
      </c>
      <c r="L27" s="239">
        <v>41</v>
      </c>
      <c r="M27" s="239">
        <v>2</v>
      </c>
      <c r="N27" s="239">
        <f t="shared" si="11"/>
        <v>43</v>
      </c>
      <c r="O27" s="239">
        <v>6</v>
      </c>
      <c r="P27" s="239">
        <f t="shared" si="0"/>
        <v>49</v>
      </c>
      <c r="Q27" s="239">
        <v>67</v>
      </c>
      <c r="R27" s="239">
        <v>19</v>
      </c>
      <c r="S27" s="239">
        <v>10</v>
      </c>
      <c r="T27" s="239">
        <f t="shared" si="8"/>
        <v>29</v>
      </c>
      <c r="U27" s="239">
        <v>6</v>
      </c>
      <c r="V27" s="239">
        <v>0</v>
      </c>
      <c r="W27" s="239">
        <f t="shared" si="9"/>
        <v>6</v>
      </c>
      <c r="X27" s="239">
        <v>0</v>
      </c>
      <c r="Y27" s="239">
        <v>33</v>
      </c>
      <c r="Z27" s="239">
        <v>0</v>
      </c>
    </row>
    <row r="28" spans="1:26">
      <c r="A28" s="237" t="s">
        <v>297</v>
      </c>
      <c r="B28" s="240">
        <f t="shared" si="7"/>
        <v>658</v>
      </c>
      <c r="C28" s="239">
        <v>53</v>
      </c>
      <c r="D28" s="239">
        <v>80</v>
      </c>
      <c r="E28" s="239">
        <v>29</v>
      </c>
      <c r="F28" s="239">
        <f t="shared" si="10"/>
        <v>109</v>
      </c>
      <c r="G28" s="239">
        <v>39</v>
      </c>
      <c r="H28" s="239">
        <v>7</v>
      </c>
      <c r="I28" s="239">
        <v>0</v>
      </c>
      <c r="J28" s="239">
        <v>28</v>
      </c>
      <c r="K28" s="239">
        <v>16</v>
      </c>
      <c r="L28" s="239">
        <v>24</v>
      </c>
      <c r="M28" s="239">
        <v>38</v>
      </c>
      <c r="N28" s="239">
        <f t="shared" si="11"/>
        <v>62</v>
      </c>
      <c r="O28" s="239">
        <v>5</v>
      </c>
      <c r="P28" s="239">
        <f t="shared" si="0"/>
        <v>67</v>
      </c>
      <c r="Q28" s="239">
        <v>56</v>
      </c>
      <c r="R28" s="239">
        <v>6</v>
      </c>
      <c r="S28" s="239">
        <v>5</v>
      </c>
      <c r="T28" s="239">
        <f t="shared" si="8"/>
        <v>11</v>
      </c>
      <c r="U28" s="239">
        <v>3</v>
      </c>
      <c r="V28" s="239">
        <v>4</v>
      </c>
      <c r="W28" s="239">
        <f t="shared" si="9"/>
        <v>7</v>
      </c>
      <c r="X28" s="239">
        <v>0</v>
      </c>
      <c r="Y28" s="239">
        <v>8</v>
      </c>
      <c r="Z28" s="239">
        <v>1</v>
      </c>
    </row>
    <row r="29" spans="1:26">
      <c r="A29" s="237" t="s">
        <v>298</v>
      </c>
      <c r="B29" s="240">
        <f t="shared" si="7"/>
        <v>407</v>
      </c>
      <c r="C29" s="239">
        <v>41</v>
      </c>
      <c r="D29" s="239">
        <v>64</v>
      </c>
      <c r="E29" s="239">
        <v>38</v>
      </c>
      <c r="F29" s="239">
        <f t="shared" si="10"/>
        <v>102</v>
      </c>
      <c r="G29" s="239">
        <v>4</v>
      </c>
      <c r="H29" s="239">
        <v>18</v>
      </c>
      <c r="I29" s="239">
        <v>11</v>
      </c>
      <c r="J29" s="239">
        <v>22</v>
      </c>
      <c r="K29" s="239">
        <v>29</v>
      </c>
      <c r="L29" s="239">
        <v>0</v>
      </c>
      <c r="M29" s="239">
        <v>7</v>
      </c>
      <c r="N29" s="239">
        <f t="shared" si="11"/>
        <v>7</v>
      </c>
      <c r="O29" s="239">
        <v>2</v>
      </c>
      <c r="P29" s="239">
        <f t="shared" si="0"/>
        <v>9</v>
      </c>
      <c r="Q29" s="239">
        <v>9</v>
      </c>
      <c r="R29" s="239">
        <v>8</v>
      </c>
      <c r="S29" s="239">
        <v>2</v>
      </c>
      <c r="T29" s="239">
        <f t="shared" si="8"/>
        <v>10</v>
      </c>
      <c r="U29" s="239">
        <v>0</v>
      </c>
      <c r="V29" s="239">
        <v>2</v>
      </c>
      <c r="W29" s="239">
        <f t="shared" si="9"/>
        <v>2</v>
      </c>
      <c r="X29" s="239">
        <v>0</v>
      </c>
      <c r="Y29" s="239">
        <v>16</v>
      </c>
      <c r="Z29" s="239">
        <v>4</v>
      </c>
    </row>
    <row r="30" spans="1:26">
      <c r="A30" s="237" t="s">
        <v>299</v>
      </c>
      <c r="B30" s="240">
        <f t="shared" si="7"/>
        <v>153</v>
      </c>
      <c r="C30" s="239">
        <v>17</v>
      </c>
      <c r="D30" s="239">
        <v>31</v>
      </c>
      <c r="E30" s="239">
        <v>8</v>
      </c>
      <c r="F30" s="239">
        <f t="shared" si="10"/>
        <v>39</v>
      </c>
      <c r="G30" s="239">
        <v>0</v>
      </c>
      <c r="H30" s="239">
        <v>2</v>
      </c>
      <c r="I30" s="239">
        <v>5</v>
      </c>
      <c r="J30" s="239">
        <v>8</v>
      </c>
      <c r="K30" s="239">
        <v>6</v>
      </c>
      <c r="L30" s="239">
        <v>0</v>
      </c>
      <c r="M30" s="239">
        <v>9</v>
      </c>
      <c r="N30" s="239">
        <f t="shared" si="11"/>
        <v>9</v>
      </c>
      <c r="O30" s="239">
        <v>0</v>
      </c>
      <c r="P30" s="239">
        <f t="shared" si="0"/>
        <v>9</v>
      </c>
      <c r="Q30" s="239">
        <v>0</v>
      </c>
      <c r="R30" s="239">
        <v>0</v>
      </c>
      <c r="S30" s="239">
        <v>0</v>
      </c>
      <c r="T30" s="239">
        <f t="shared" si="8"/>
        <v>0</v>
      </c>
      <c r="U30" s="239">
        <v>0</v>
      </c>
      <c r="V30" s="239">
        <v>0</v>
      </c>
      <c r="W30" s="239">
        <f t="shared" si="9"/>
        <v>0</v>
      </c>
      <c r="X30" s="239">
        <v>0</v>
      </c>
      <c r="Y30" s="239">
        <v>7</v>
      </c>
      <c r="Z30" s="239">
        <v>3</v>
      </c>
    </row>
    <row r="31" spans="1:26">
      <c r="A31" s="237" t="s">
        <v>300</v>
      </c>
      <c r="B31" s="240">
        <f t="shared" si="7"/>
        <v>154</v>
      </c>
      <c r="C31" s="239">
        <v>6</v>
      </c>
      <c r="D31" s="239">
        <v>25</v>
      </c>
      <c r="E31" s="239">
        <v>0</v>
      </c>
      <c r="F31" s="239">
        <f t="shared" si="10"/>
        <v>25</v>
      </c>
      <c r="G31" s="239">
        <v>0</v>
      </c>
      <c r="H31" s="239">
        <v>3</v>
      </c>
      <c r="I31" s="239">
        <v>1</v>
      </c>
      <c r="J31" s="239">
        <v>20</v>
      </c>
      <c r="K31" s="239">
        <v>6</v>
      </c>
      <c r="L31" s="239">
        <v>3</v>
      </c>
      <c r="M31" s="239">
        <v>14</v>
      </c>
      <c r="N31" s="239">
        <f t="shared" si="11"/>
        <v>17</v>
      </c>
      <c r="O31" s="239">
        <v>0</v>
      </c>
      <c r="P31" s="239">
        <f t="shared" si="0"/>
        <v>17</v>
      </c>
      <c r="Q31" s="239">
        <v>0</v>
      </c>
      <c r="R31" s="239">
        <v>1</v>
      </c>
      <c r="S31" s="239">
        <v>2</v>
      </c>
      <c r="T31" s="239">
        <f t="shared" si="8"/>
        <v>3</v>
      </c>
      <c r="U31" s="239">
        <v>0</v>
      </c>
      <c r="V31" s="239">
        <v>1</v>
      </c>
      <c r="W31" s="239">
        <f t="shared" si="9"/>
        <v>1</v>
      </c>
      <c r="X31" s="239">
        <v>0</v>
      </c>
      <c r="Y31" s="239">
        <v>9</v>
      </c>
      <c r="Z31" s="239">
        <v>0</v>
      </c>
    </row>
    <row r="32" spans="1:26">
      <c r="A32" s="237" t="s">
        <v>175</v>
      </c>
      <c r="B32" s="238">
        <f>SUM(B19:B31)</f>
        <v>26578</v>
      </c>
      <c r="C32" s="240">
        <f t="shared" ref="C32" si="12">SUM(C19:C31)</f>
        <v>2305</v>
      </c>
      <c r="D32" s="240">
        <f t="shared" ref="D32" si="13">SUM(D19:D31)</f>
        <v>2865</v>
      </c>
      <c r="E32" s="240">
        <f t="shared" ref="E32" si="14">SUM(E19:E31)</f>
        <v>1854</v>
      </c>
      <c r="F32" s="240">
        <f t="shared" ref="F32" si="15">SUM(F19:F31)</f>
        <v>4719</v>
      </c>
      <c r="G32" s="240">
        <f t="shared" ref="G32" si="16">SUM(G19:G31)</f>
        <v>1230</v>
      </c>
      <c r="H32" s="240">
        <f t="shared" ref="H32" si="17">SUM(H19:H31)</f>
        <v>1072</v>
      </c>
      <c r="I32" s="240">
        <f t="shared" ref="I32" si="18">SUM(I19:I31)</f>
        <v>506</v>
      </c>
      <c r="J32" s="240">
        <f t="shared" ref="J32" si="19">SUM(J19:J31)</f>
        <v>747</v>
      </c>
      <c r="K32" s="240">
        <f t="shared" ref="K32" si="20">SUM(K19:K31)</f>
        <v>1326</v>
      </c>
      <c r="L32" s="240">
        <f t="shared" ref="L32" si="21">SUM(L19:L31)</f>
        <v>549</v>
      </c>
      <c r="M32" s="240">
        <f t="shared" ref="M32" si="22">SUM(M19:M31)</f>
        <v>554</v>
      </c>
      <c r="N32" s="240">
        <f t="shared" ref="N32" si="23">SUM(N19:N31)</f>
        <v>1103</v>
      </c>
      <c r="O32" s="240">
        <f t="shared" ref="O32" si="24">SUM(O19:O31)</f>
        <v>659</v>
      </c>
      <c r="P32" s="240">
        <f t="shared" ref="P32" si="25">SUM(P19:P31)</f>
        <v>1762</v>
      </c>
      <c r="Q32" s="240">
        <f t="shared" ref="Q32" si="26">SUM(Q19:Q31)</f>
        <v>1894</v>
      </c>
      <c r="R32" s="240">
        <f t="shared" ref="R32" si="27">SUM(R19:R31)</f>
        <v>308</v>
      </c>
      <c r="S32" s="240">
        <f t="shared" ref="S32" si="28">SUM(S19:S31)</f>
        <v>370</v>
      </c>
      <c r="T32" s="240">
        <f t="shared" ref="T32" si="29">SUM(T19:T31)</f>
        <v>678</v>
      </c>
      <c r="U32" s="240">
        <f t="shared" ref="U32" si="30">SUM(U19:U31)</f>
        <v>317</v>
      </c>
      <c r="V32" s="240">
        <f t="shared" ref="V32" si="31">SUM(V19:V31)</f>
        <v>251</v>
      </c>
      <c r="W32" s="240">
        <f t="shared" ref="W32" si="32">SUM(W19:W31)</f>
        <v>568</v>
      </c>
      <c r="X32" s="240">
        <f t="shared" ref="X32" si="33">SUM(X19:X31)</f>
        <v>214</v>
      </c>
      <c r="Y32" s="240">
        <f t="shared" ref="Y32" si="34">SUM(Y19:Y31)</f>
        <v>420</v>
      </c>
      <c r="Z32" s="240">
        <f t="shared" ref="Z32" si="35">SUM(Z19:Z31)</f>
        <v>307</v>
      </c>
    </row>
    <row r="33" spans="1:26">
      <c r="J33" s="209"/>
      <c r="K33" s="209"/>
      <c r="L33" s="209"/>
      <c r="M33" s="209"/>
    </row>
    <row r="34" spans="1:26">
      <c r="B34" s="231">
        <f>B16</f>
        <v>18159</v>
      </c>
      <c r="C34" s="232">
        <f>B34*C36/B36</f>
        <v>0.40590562621543691</v>
      </c>
      <c r="J34" s="209"/>
      <c r="K34" s="209"/>
    </row>
    <row r="35" spans="1:26">
      <c r="B35" s="231">
        <f>B32</f>
        <v>26578</v>
      </c>
      <c r="C35" s="232">
        <f>B35*C36/B36</f>
        <v>0.59409437378456309</v>
      </c>
      <c r="J35" s="209"/>
      <c r="K35" s="209"/>
    </row>
    <row r="36" spans="1:26">
      <c r="B36" s="231">
        <f>B34+B35</f>
        <v>44737</v>
      </c>
      <c r="C36" s="233">
        <v>1</v>
      </c>
    </row>
    <row r="37" spans="1:26">
      <c r="B37" s="234"/>
      <c r="C37" s="235"/>
    </row>
    <row r="39" spans="1:26">
      <c r="A39" s="241" t="s">
        <v>176</v>
      </c>
      <c r="B39" s="236" t="s">
        <v>175</v>
      </c>
      <c r="C39" s="240" t="s">
        <v>302</v>
      </c>
      <c r="D39" s="240" t="s">
        <v>303</v>
      </c>
      <c r="E39" s="240" t="s">
        <v>304</v>
      </c>
      <c r="F39" s="240" t="s">
        <v>305</v>
      </c>
      <c r="G39" s="240" t="s">
        <v>306</v>
      </c>
      <c r="H39" s="240" t="s">
        <v>307</v>
      </c>
      <c r="I39" s="240" t="s">
        <v>308</v>
      </c>
      <c r="J39" s="240" t="s">
        <v>309</v>
      </c>
      <c r="K39" s="240" t="s">
        <v>310</v>
      </c>
      <c r="L39" s="240" t="s">
        <v>311</v>
      </c>
      <c r="M39" s="240" t="s">
        <v>312</v>
      </c>
      <c r="N39" s="240" t="s">
        <v>313</v>
      </c>
      <c r="O39" s="240" t="s">
        <v>314</v>
      </c>
      <c r="P39" s="240" t="s">
        <v>315</v>
      </c>
      <c r="Q39" s="240" t="s">
        <v>316</v>
      </c>
      <c r="R39" s="240" t="s">
        <v>317</v>
      </c>
      <c r="S39" s="236" t="s">
        <v>318</v>
      </c>
      <c r="T39" s="236" t="s">
        <v>319</v>
      </c>
      <c r="U39" s="236" t="s">
        <v>320</v>
      </c>
      <c r="V39" s="236" t="s">
        <v>321</v>
      </c>
      <c r="W39" s="236" t="s">
        <v>322</v>
      </c>
      <c r="X39" s="236" t="s">
        <v>323</v>
      </c>
      <c r="Y39" s="236" t="s">
        <v>324</v>
      </c>
      <c r="Z39" s="236" t="s">
        <v>325</v>
      </c>
    </row>
    <row r="40" spans="1:26">
      <c r="A40" s="237" t="s">
        <v>275</v>
      </c>
      <c r="B40" s="240">
        <f t="shared" ref="B40:B68" si="36">SUM(C40:Z40)</f>
        <v>6464</v>
      </c>
      <c r="C40" s="240">
        <v>786</v>
      </c>
      <c r="D40" s="240">
        <v>985</v>
      </c>
      <c r="E40" s="240">
        <v>835</v>
      </c>
      <c r="F40" s="240">
        <v>728</v>
      </c>
      <c r="G40" s="240">
        <v>327</v>
      </c>
      <c r="H40" s="240">
        <v>200</v>
      </c>
      <c r="I40" s="240">
        <v>148</v>
      </c>
      <c r="J40" s="240"/>
      <c r="K40" s="240">
        <v>300</v>
      </c>
      <c r="L40" s="240">
        <v>360</v>
      </c>
      <c r="M40" s="240">
        <v>187</v>
      </c>
      <c r="N40" s="240">
        <v>352</v>
      </c>
      <c r="O40" s="240">
        <v>142</v>
      </c>
      <c r="P40" s="240">
        <v>106</v>
      </c>
      <c r="Q40" s="240">
        <v>574</v>
      </c>
      <c r="R40" s="240">
        <v>39</v>
      </c>
      <c r="S40" s="240">
        <v>63</v>
      </c>
      <c r="T40" s="240">
        <v>101</v>
      </c>
      <c r="U40" s="240">
        <v>28</v>
      </c>
      <c r="V40" s="240">
        <v>31</v>
      </c>
      <c r="W40" s="240">
        <v>73</v>
      </c>
      <c r="X40" s="240"/>
      <c r="Y40" s="240">
        <v>48</v>
      </c>
      <c r="Z40" s="240">
        <v>51</v>
      </c>
    </row>
    <row r="41" spans="1:26">
      <c r="A41" s="237" t="s">
        <v>276</v>
      </c>
      <c r="B41" s="240">
        <f t="shared" si="36"/>
        <v>39</v>
      </c>
      <c r="C41" s="240">
        <v>3</v>
      </c>
      <c r="D41" s="240">
        <v>10</v>
      </c>
      <c r="E41" s="240"/>
      <c r="F41" s="240">
        <v>2</v>
      </c>
      <c r="G41" s="240">
        <v>6</v>
      </c>
      <c r="H41" s="240">
        <v>3</v>
      </c>
      <c r="I41" s="240">
        <v>2</v>
      </c>
      <c r="J41" s="240"/>
      <c r="K41" s="240">
        <v>0</v>
      </c>
      <c r="L41" s="240">
        <v>2</v>
      </c>
      <c r="M41" s="240">
        <v>3</v>
      </c>
      <c r="N41" s="240">
        <v>1</v>
      </c>
      <c r="O41" s="240">
        <v>0</v>
      </c>
      <c r="P41" s="240">
        <v>0</v>
      </c>
      <c r="Q41" s="240">
        <v>7</v>
      </c>
      <c r="R41" s="240">
        <v>0</v>
      </c>
      <c r="S41" s="240"/>
      <c r="T41" s="240"/>
      <c r="U41" s="240">
        <v>0</v>
      </c>
      <c r="V41" s="240">
        <v>0</v>
      </c>
      <c r="W41" s="240">
        <v>0</v>
      </c>
      <c r="X41" s="240"/>
      <c r="Y41" s="240">
        <v>0</v>
      </c>
      <c r="Z41" s="240">
        <v>0</v>
      </c>
    </row>
    <row r="42" spans="1:26">
      <c r="A42" s="237" t="s">
        <v>277</v>
      </c>
      <c r="B42" s="240">
        <f t="shared" si="36"/>
        <v>23</v>
      </c>
      <c r="C42" s="240">
        <v>9</v>
      </c>
      <c r="D42" s="240">
        <v>3</v>
      </c>
      <c r="E42" s="240">
        <v>1</v>
      </c>
      <c r="F42" s="240">
        <v>1</v>
      </c>
      <c r="G42" s="240">
        <v>0</v>
      </c>
      <c r="H42" s="240">
        <v>1</v>
      </c>
      <c r="I42" s="240">
        <v>1</v>
      </c>
      <c r="J42" s="240"/>
      <c r="K42" s="240">
        <v>0</v>
      </c>
      <c r="L42" s="240"/>
      <c r="M42" s="240">
        <v>3</v>
      </c>
      <c r="N42" s="240">
        <v>1</v>
      </c>
      <c r="O42" s="240">
        <v>0</v>
      </c>
      <c r="P42" s="240">
        <v>0</v>
      </c>
      <c r="Q42" s="240">
        <v>2</v>
      </c>
      <c r="R42" s="240">
        <v>0</v>
      </c>
      <c r="S42" s="240"/>
      <c r="T42" s="240"/>
      <c r="U42" s="240">
        <v>1</v>
      </c>
      <c r="V42" s="240">
        <v>0</v>
      </c>
      <c r="W42" s="240">
        <v>0</v>
      </c>
      <c r="X42" s="240"/>
      <c r="Y42" s="240">
        <v>0</v>
      </c>
      <c r="Z42" s="240">
        <v>0</v>
      </c>
    </row>
    <row r="43" spans="1:26">
      <c r="A43" s="237" t="s">
        <v>278</v>
      </c>
      <c r="B43" s="240">
        <f t="shared" si="36"/>
        <v>33</v>
      </c>
      <c r="C43" s="240">
        <v>5</v>
      </c>
      <c r="D43" s="240">
        <v>9</v>
      </c>
      <c r="E43" s="240">
        <v>2</v>
      </c>
      <c r="F43" s="240">
        <v>9</v>
      </c>
      <c r="G43" s="240">
        <v>1</v>
      </c>
      <c r="H43" s="240"/>
      <c r="I43" s="240">
        <v>0</v>
      </c>
      <c r="J43" s="240"/>
      <c r="K43" s="240">
        <v>1</v>
      </c>
      <c r="L43" s="240"/>
      <c r="M43" s="240">
        <v>2</v>
      </c>
      <c r="N43" s="240">
        <v>0</v>
      </c>
      <c r="O43" s="240">
        <v>0</v>
      </c>
      <c r="P43" s="240">
        <v>0</v>
      </c>
      <c r="Q43" s="240">
        <v>4</v>
      </c>
      <c r="R43" s="240">
        <v>0</v>
      </c>
      <c r="S43" s="240"/>
      <c r="T43" s="240"/>
      <c r="U43" s="240">
        <v>0</v>
      </c>
      <c r="V43" s="240">
        <v>0</v>
      </c>
      <c r="W43" s="240">
        <v>0</v>
      </c>
      <c r="X43" s="240"/>
      <c r="Y43" s="240">
        <v>0</v>
      </c>
      <c r="Z43" s="240">
        <v>0</v>
      </c>
    </row>
    <row r="44" spans="1:26">
      <c r="A44" s="237" t="s">
        <v>279</v>
      </c>
      <c r="B44" s="240">
        <f t="shared" si="36"/>
        <v>11</v>
      </c>
      <c r="C44" s="240">
        <v>2</v>
      </c>
      <c r="D44" s="240">
        <v>1</v>
      </c>
      <c r="E44" s="240">
        <v>1</v>
      </c>
      <c r="F44" s="240">
        <v>3</v>
      </c>
      <c r="G44" s="240">
        <v>0</v>
      </c>
      <c r="H44" s="240"/>
      <c r="I44" s="240">
        <v>2</v>
      </c>
      <c r="J44" s="240"/>
      <c r="K44" s="240">
        <v>2</v>
      </c>
      <c r="L44" s="240"/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240"/>
      <c r="T44" s="240"/>
      <c r="U44" s="240">
        <v>0</v>
      </c>
      <c r="V44" s="240">
        <v>0</v>
      </c>
      <c r="W44" s="240">
        <v>0</v>
      </c>
      <c r="X44" s="240"/>
      <c r="Y44" s="240">
        <v>0</v>
      </c>
      <c r="Z44" s="240">
        <v>0</v>
      </c>
    </row>
    <row r="45" spans="1:26">
      <c r="A45" s="237" t="s">
        <v>280</v>
      </c>
      <c r="B45" s="240">
        <f t="shared" si="36"/>
        <v>17</v>
      </c>
      <c r="C45" s="240">
        <v>2</v>
      </c>
      <c r="D45" s="240">
        <v>3</v>
      </c>
      <c r="E45" s="240">
        <v>3</v>
      </c>
      <c r="F45" s="240">
        <v>1</v>
      </c>
      <c r="G45" s="240">
        <v>0</v>
      </c>
      <c r="H45" s="240">
        <v>1</v>
      </c>
      <c r="I45" s="240">
        <v>0</v>
      </c>
      <c r="J45" s="240"/>
      <c r="K45" s="240">
        <v>1</v>
      </c>
      <c r="L45" s="240"/>
      <c r="M45" s="240">
        <v>0</v>
      </c>
      <c r="N45" s="240">
        <v>0</v>
      </c>
      <c r="O45" s="240">
        <v>0</v>
      </c>
      <c r="P45" s="240">
        <v>0</v>
      </c>
      <c r="Q45" s="240">
        <v>1</v>
      </c>
      <c r="R45" s="240">
        <v>0</v>
      </c>
      <c r="S45" s="240"/>
      <c r="T45" s="240">
        <v>3</v>
      </c>
      <c r="U45" s="240">
        <v>0</v>
      </c>
      <c r="V45" s="240">
        <v>0</v>
      </c>
      <c r="W45" s="240">
        <v>1</v>
      </c>
      <c r="X45" s="240"/>
      <c r="Y45" s="240">
        <v>1</v>
      </c>
      <c r="Z45" s="240">
        <v>0</v>
      </c>
    </row>
    <row r="46" spans="1:26">
      <c r="A46" s="237" t="s">
        <v>281</v>
      </c>
      <c r="B46" s="240">
        <f t="shared" si="36"/>
        <v>12</v>
      </c>
      <c r="C46" s="240">
        <v>1</v>
      </c>
      <c r="D46" s="240">
        <v>5</v>
      </c>
      <c r="E46" s="240">
        <v>1</v>
      </c>
      <c r="F46" s="240">
        <v>1</v>
      </c>
      <c r="G46" s="240">
        <v>0</v>
      </c>
      <c r="H46" s="240">
        <v>1</v>
      </c>
      <c r="I46" s="240">
        <v>0</v>
      </c>
      <c r="J46" s="240"/>
      <c r="K46" s="240">
        <v>0</v>
      </c>
      <c r="L46" s="240"/>
      <c r="M46" s="240">
        <v>0</v>
      </c>
      <c r="N46" s="240">
        <v>0</v>
      </c>
      <c r="O46" s="240">
        <v>0</v>
      </c>
      <c r="P46" s="240">
        <v>0</v>
      </c>
      <c r="Q46" s="240">
        <v>2</v>
      </c>
      <c r="R46" s="240">
        <v>0</v>
      </c>
      <c r="S46" s="240">
        <v>1</v>
      </c>
      <c r="T46" s="240"/>
      <c r="U46" s="240">
        <v>0</v>
      </c>
      <c r="V46" s="240">
        <v>0</v>
      </c>
      <c r="W46" s="240">
        <v>0</v>
      </c>
      <c r="X46" s="240"/>
      <c r="Y46" s="240">
        <v>0</v>
      </c>
      <c r="Z46" s="240">
        <v>0</v>
      </c>
    </row>
    <row r="47" spans="1:26">
      <c r="A47" s="237" t="s">
        <v>282</v>
      </c>
      <c r="B47" s="240">
        <f t="shared" si="36"/>
        <v>10</v>
      </c>
      <c r="C47" s="240">
        <v>3</v>
      </c>
      <c r="D47" s="240">
        <v>1</v>
      </c>
      <c r="E47" s="240">
        <v>1</v>
      </c>
      <c r="F47" s="240">
        <v>1</v>
      </c>
      <c r="G47" s="240">
        <v>2</v>
      </c>
      <c r="H47" s="240"/>
      <c r="I47" s="240">
        <v>1</v>
      </c>
      <c r="J47" s="240"/>
      <c r="K47" s="240">
        <v>0</v>
      </c>
      <c r="L47" s="240"/>
      <c r="M47" s="240">
        <v>1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/>
      <c r="T47" s="240"/>
      <c r="U47" s="240">
        <v>0</v>
      </c>
      <c r="V47" s="240">
        <v>0</v>
      </c>
      <c r="W47" s="240">
        <v>0</v>
      </c>
      <c r="X47" s="240"/>
      <c r="Y47" s="240">
        <v>0</v>
      </c>
      <c r="Z47" s="240">
        <v>0</v>
      </c>
    </row>
    <row r="48" spans="1:26">
      <c r="A48" s="237" t="s">
        <v>283</v>
      </c>
      <c r="B48" s="240">
        <f t="shared" si="36"/>
        <v>7</v>
      </c>
      <c r="C48" s="240">
        <v>0</v>
      </c>
      <c r="D48" s="240">
        <v>0</v>
      </c>
      <c r="E48" s="240">
        <v>1</v>
      </c>
      <c r="F48" s="240">
        <v>1</v>
      </c>
      <c r="G48" s="240">
        <v>0</v>
      </c>
      <c r="H48" s="240"/>
      <c r="I48" s="240">
        <v>1</v>
      </c>
      <c r="J48" s="240"/>
      <c r="K48" s="240">
        <v>0</v>
      </c>
      <c r="L48" s="240"/>
      <c r="M48" s="240">
        <v>2</v>
      </c>
      <c r="N48" s="240">
        <v>0</v>
      </c>
      <c r="O48" s="240">
        <v>0</v>
      </c>
      <c r="P48" s="240">
        <v>0</v>
      </c>
      <c r="Q48" s="240">
        <v>2</v>
      </c>
      <c r="R48" s="240">
        <v>0</v>
      </c>
      <c r="S48" s="240"/>
      <c r="T48" s="240"/>
      <c r="U48" s="240">
        <v>0</v>
      </c>
      <c r="V48" s="240">
        <v>0</v>
      </c>
      <c r="W48" s="240">
        <v>0</v>
      </c>
      <c r="X48" s="240"/>
      <c r="Y48" s="240">
        <v>0</v>
      </c>
      <c r="Z48" s="240">
        <v>0</v>
      </c>
    </row>
    <row r="49" spans="1:26">
      <c r="A49" s="237" t="s">
        <v>284</v>
      </c>
      <c r="B49" s="240">
        <f t="shared" si="36"/>
        <v>8</v>
      </c>
      <c r="C49" s="240">
        <v>0</v>
      </c>
      <c r="D49" s="240">
        <v>2</v>
      </c>
      <c r="E49" s="240">
        <v>1</v>
      </c>
      <c r="F49" s="240">
        <v>2</v>
      </c>
      <c r="G49" s="240">
        <v>1</v>
      </c>
      <c r="H49" s="240">
        <v>1</v>
      </c>
      <c r="I49" s="240">
        <v>0</v>
      </c>
      <c r="J49" s="240"/>
      <c r="K49" s="240">
        <v>0</v>
      </c>
      <c r="L49" s="240">
        <v>1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/>
      <c r="T49" s="240"/>
      <c r="U49" s="240">
        <v>0</v>
      </c>
      <c r="V49" s="240">
        <v>0</v>
      </c>
      <c r="W49" s="240">
        <v>0</v>
      </c>
      <c r="X49" s="240"/>
      <c r="Y49" s="240">
        <v>0</v>
      </c>
      <c r="Z49" s="240">
        <v>0</v>
      </c>
    </row>
    <row r="50" spans="1:26">
      <c r="A50" s="237" t="s">
        <v>285</v>
      </c>
      <c r="B50" s="240">
        <f t="shared" si="36"/>
        <v>2</v>
      </c>
      <c r="C50" s="240">
        <v>0</v>
      </c>
      <c r="D50" s="240">
        <v>1</v>
      </c>
      <c r="E50" s="240"/>
      <c r="F50" s="240">
        <v>1</v>
      </c>
      <c r="G50" s="240">
        <v>0</v>
      </c>
      <c r="H50" s="240"/>
      <c r="I50" s="240">
        <v>0</v>
      </c>
      <c r="J50" s="240"/>
      <c r="K50" s="240">
        <v>0</v>
      </c>
      <c r="L50" s="240"/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240"/>
      <c r="T50" s="240"/>
      <c r="U50" s="240">
        <v>0</v>
      </c>
      <c r="V50" s="240">
        <v>0</v>
      </c>
      <c r="W50" s="240">
        <v>0</v>
      </c>
      <c r="X50" s="240"/>
      <c r="Y50" s="240">
        <v>0</v>
      </c>
      <c r="Z50" s="240">
        <v>0</v>
      </c>
    </row>
    <row r="51" spans="1:26">
      <c r="A51" s="237" t="s">
        <v>286</v>
      </c>
      <c r="B51" s="240">
        <f t="shared" si="36"/>
        <v>0</v>
      </c>
      <c r="C51" s="240">
        <v>0</v>
      </c>
      <c r="D51" s="240">
        <v>0</v>
      </c>
      <c r="E51" s="240"/>
      <c r="F51" s="240">
        <v>0</v>
      </c>
      <c r="G51" s="240">
        <v>0</v>
      </c>
      <c r="H51" s="240"/>
      <c r="I51" s="240">
        <v>0</v>
      </c>
      <c r="J51" s="240"/>
      <c r="K51" s="240">
        <v>0</v>
      </c>
      <c r="L51" s="240"/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/>
      <c r="T51" s="240"/>
      <c r="U51" s="240">
        <v>0</v>
      </c>
      <c r="V51" s="240">
        <v>0</v>
      </c>
      <c r="W51" s="240">
        <v>0</v>
      </c>
      <c r="X51" s="240"/>
      <c r="Y51" s="240">
        <v>0</v>
      </c>
      <c r="Z51" s="240">
        <v>0</v>
      </c>
    </row>
    <row r="52" spans="1:26">
      <c r="A52" s="237" t="s">
        <v>287</v>
      </c>
      <c r="B52" s="240">
        <f t="shared" si="36"/>
        <v>3</v>
      </c>
      <c r="C52" s="240">
        <v>1</v>
      </c>
      <c r="D52" s="240">
        <v>1</v>
      </c>
      <c r="E52" s="240"/>
      <c r="F52" s="240">
        <v>1</v>
      </c>
      <c r="G52" s="240">
        <v>0</v>
      </c>
      <c r="H52" s="240"/>
      <c r="I52" s="240">
        <v>0</v>
      </c>
      <c r="J52" s="240"/>
      <c r="K52" s="240">
        <v>0</v>
      </c>
      <c r="L52" s="240"/>
      <c r="M52" s="240">
        <v>0</v>
      </c>
      <c r="N52" s="240">
        <v>0</v>
      </c>
      <c r="O52" s="240">
        <v>0</v>
      </c>
      <c r="P52" s="240">
        <v>0</v>
      </c>
      <c r="Q52" s="240">
        <v>0</v>
      </c>
      <c r="R52" s="240">
        <v>0</v>
      </c>
      <c r="S52" s="240"/>
      <c r="T52" s="240"/>
      <c r="U52" s="240">
        <v>0</v>
      </c>
      <c r="V52" s="240">
        <v>0</v>
      </c>
      <c r="W52" s="240">
        <v>0</v>
      </c>
      <c r="X52" s="240"/>
      <c r="Y52" s="240">
        <v>0</v>
      </c>
      <c r="Z52" s="240">
        <v>0</v>
      </c>
    </row>
    <row r="53" spans="1:26">
      <c r="A53" s="237" t="s">
        <v>175</v>
      </c>
      <c r="B53" s="238">
        <f>SUM(B40:B52)</f>
        <v>6629</v>
      </c>
      <c r="C53" s="240">
        <f t="shared" ref="C53" si="37">SUM(C40:C52)</f>
        <v>812</v>
      </c>
      <c r="D53" s="240">
        <f t="shared" ref="D53" si="38">SUM(D40:D52)</f>
        <v>1021</v>
      </c>
      <c r="E53" s="240">
        <f t="shared" ref="E53" si="39">SUM(E40:E52)</f>
        <v>846</v>
      </c>
      <c r="F53" s="240">
        <f t="shared" ref="F53" si="40">SUM(F40:F52)</f>
        <v>751</v>
      </c>
      <c r="G53" s="240">
        <f t="shared" ref="G53" si="41">SUM(G40:G52)</f>
        <v>337</v>
      </c>
      <c r="H53" s="240">
        <f t="shared" ref="H53" si="42">SUM(H40:H52)</f>
        <v>207</v>
      </c>
      <c r="I53" s="240">
        <f t="shared" ref="I53" si="43">SUM(I40:I52)</f>
        <v>155</v>
      </c>
      <c r="J53" s="240">
        <f t="shared" ref="J53" si="44">SUM(J40:J52)</f>
        <v>0</v>
      </c>
      <c r="K53" s="240">
        <f t="shared" ref="K53" si="45">SUM(K40:K52)</f>
        <v>304</v>
      </c>
      <c r="L53" s="240">
        <f t="shared" ref="L53" si="46">SUM(L40:L52)</f>
        <v>363</v>
      </c>
      <c r="M53" s="240">
        <f t="shared" ref="M53" si="47">SUM(M40:M52)</f>
        <v>198</v>
      </c>
      <c r="N53" s="240">
        <f t="shared" ref="N53" si="48">SUM(N40:N52)</f>
        <v>354</v>
      </c>
      <c r="O53" s="240">
        <f t="shared" ref="O53" si="49">SUM(O40:O52)</f>
        <v>142</v>
      </c>
      <c r="P53" s="240">
        <f t="shared" ref="P53" si="50">SUM(P40:P52)</f>
        <v>106</v>
      </c>
      <c r="Q53" s="240">
        <f t="shared" ref="Q53" si="51">SUM(Q40:Q52)</f>
        <v>592</v>
      </c>
      <c r="R53" s="240">
        <f t="shared" ref="R53" si="52">SUM(R40:R52)</f>
        <v>39</v>
      </c>
      <c r="S53" s="240">
        <f t="shared" ref="S53" si="53">SUM(S40:S52)</f>
        <v>64</v>
      </c>
      <c r="T53" s="240">
        <f t="shared" ref="T53" si="54">SUM(T40:T52)</f>
        <v>104</v>
      </c>
      <c r="U53" s="240">
        <f t="shared" ref="U53" si="55">SUM(U40:U52)</f>
        <v>29</v>
      </c>
      <c r="V53" s="240">
        <f t="shared" ref="V53" si="56">SUM(V40:V52)</f>
        <v>31</v>
      </c>
      <c r="W53" s="240">
        <f t="shared" ref="W53" si="57">SUM(W40:W52)</f>
        <v>74</v>
      </c>
      <c r="X53" s="240">
        <f t="shared" ref="X53" si="58">SUM(X40:X52)</f>
        <v>0</v>
      </c>
      <c r="Y53" s="240">
        <f t="shared" ref="Y53" si="59">SUM(Y40:Y52)</f>
        <v>49</v>
      </c>
      <c r="Z53" s="240">
        <f t="shared" ref="Z53" si="60">SUM(Z40:Z52)</f>
        <v>51</v>
      </c>
    </row>
    <row r="54" spans="1:26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</row>
    <row r="55" spans="1:26">
      <c r="A55" s="241" t="s">
        <v>176</v>
      </c>
      <c r="B55" s="236" t="s">
        <v>175</v>
      </c>
      <c r="C55" s="240" t="s">
        <v>302</v>
      </c>
      <c r="D55" s="240" t="s">
        <v>303</v>
      </c>
      <c r="E55" s="240" t="s">
        <v>304</v>
      </c>
      <c r="F55" s="240" t="s">
        <v>305</v>
      </c>
      <c r="G55" s="240" t="s">
        <v>306</v>
      </c>
      <c r="H55" s="240" t="s">
        <v>307</v>
      </c>
      <c r="I55" s="240" t="s">
        <v>308</v>
      </c>
      <c r="J55" s="240" t="s">
        <v>309</v>
      </c>
      <c r="K55" s="240" t="s">
        <v>310</v>
      </c>
      <c r="L55" s="240" t="s">
        <v>311</v>
      </c>
      <c r="M55" s="240" t="s">
        <v>312</v>
      </c>
      <c r="N55" s="240" t="s">
        <v>313</v>
      </c>
      <c r="O55" s="240" t="s">
        <v>314</v>
      </c>
      <c r="P55" s="240">
        <f>SUM(P40:P52)</f>
        <v>106</v>
      </c>
      <c r="Q55" s="240">
        <v>592</v>
      </c>
      <c r="R55" s="240">
        <v>39</v>
      </c>
      <c r="S55" s="240">
        <v>64</v>
      </c>
      <c r="T55" s="240">
        <f t="shared" ref="T55" si="61">SUM(T40:T52)</f>
        <v>104</v>
      </c>
      <c r="U55" s="240">
        <v>29</v>
      </c>
      <c r="V55" s="240">
        <v>31</v>
      </c>
      <c r="W55" s="240">
        <f t="shared" ref="W55" si="62">SUM(W40:W52)</f>
        <v>74</v>
      </c>
      <c r="X55" s="240"/>
      <c r="Y55" s="240">
        <v>49</v>
      </c>
      <c r="Z55" s="240">
        <v>51</v>
      </c>
    </row>
    <row r="56" spans="1:26">
      <c r="A56" s="237" t="s">
        <v>288</v>
      </c>
      <c r="B56" s="240">
        <f t="shared" si="36"/>
        <v>7603</v>
      </c>
      <c r="C56" s="240">
        <v>1124</v>
      </c>
      <c r="D56" s="240">
        <v>877</v>
      </c>
      <c r="E56" s="240">
        <v>832</v>
      </c>
      <c r="F56" s="240">
        <v>750</v>
      </c>
      <c r="G56" s="240">
        <v>463</v>
      </c>
      <c r="H56" s="240">
        <v>361</v>
      </c>
      <c r="I56" s="240">
        <v>140</v>
      </c>
      <c r="J56" s="240"/>
      <c r="K56" s="240">
        <v>385</v>
      </c>
      <c r="L56" s="240">
        <v>311</v>
      </c>
      <c r="M56" s="240">
        <v>336</v>
      </c>
      <c r="N56" s="240">
        <v>440</v>
      </c>
      <c r="O56" s="240">
        <v>231</v>
      </c>
      <c r="P56" s="240">
        <v>183</v>
      </c>
      <c r="Q56" s="240">
        <v>628</v>
      </c>
      <c r="R56" s="240">
        <v>28</v>
      </c>
      <c r="S56" s="240">
        <v>75</v>
      </c>
      <c r="T56" s="240">
        <v>99</v>
      </c>
      <c r="U56" s="240">
        <v>44</v>
      </c>
      <c r="V56" s="240">
        <v>40</v>
      </c>
      <c r="W56" s="240">
        <v>113</v>
      </c>
      <c r="X56" s="240"/>
      <c r="Y56" s="240">
        <v>61</v>
      </c>
      <c r="Z56" s="240">
        <v>82</v>
      </c>
    </row>
    <row r="57" spans="1:26">
      <c r="A57" s="237" t="s">
        <v>289</v>
      </c>
      <c r="B57" s="240">
        <f t="shared" si="36"/>
        <v>30</v>
      </c>
      <c r="C57" s="240">
        <v>4</v>
      </c>
      <c r="D57" s="240">
        <v>7</v>
      </c>
      <c r="E57" s="240"/>
      <c r="F57" s="240">
        <v>5</v>
      </c>
      <c r="G57" s="240">
        <v>1</v>
      </c>
      <c r="H57" s="240">
        <v>1</v>
      </c>
      <c r="I57" s="240">
        <v>1</v>
      </c>
      <c r="J57" s="240"/>
      <c r="K57" s="240">
        <v>1</v>
      </c>
      <c r="L57" s="240"/>
      <c r="M57" s="240">
        <v>0</v>
      </c>
      <c r="N57" s="240">
        <v>2</v>
      </c>
      <c r="O57" s="240">
        <v>2</v>
      </c>
      <c r="P57" s="240">
        <v>0</v>
      </c>
      <c r="Q57" s="240">
        <v>4</v>
      </c>
      <c r="R57" s="240">
        <v>0</v>
      </c>
      <c r="S57" s="240"/>
      <c r="T57" s="240">
        <v>1</v>
      </c>
      <c r="U57" s="240">
        <v>1</v>
      </c>
      <c r="V57" s="240">
        <v>0</v>
      </c>
      <c r="W57" s="240">
        <v>0</v>
      </c>
      <c r="X57" s="240"/>
      <c r="Y57" s="240">
        <v>0</v>
      </c>
      <c r="Z57" s="240">
        <v>0</v>
      </c>
    </row>
    <row r="58" spans="1:26">
      <c r="A58" s="237" t="s">
        <v>290</v>
      </c>
      <c r="B58" s="240">
        <f t="shared" si="36"/>
        <v>32</v>
      </c>
      <c r="C58" s="240">
        <v>4</v>
      </c>
      <c r="D58" s="240">
        <v>6</v>
      </c>
      <c r="E58" s="240">
        <v>2</v>
      </c>
      <c r="F58" s="240">
        <v>1</v>
      </c>
      <c r="G58" s="240">
        <v>2</v>
      </c>
      <c r="H58" s="240">
        <v>1</v>
      </c>
      <c r="I58" s="240">
        <v>1</v>
      </c>
      <c r="J58" s="240"/>
      <c r="K58" s="240">
        <v>2</v>
      </c>
      <c r="L58" s="240">
        <v>2</v>
      </c>
      <c r="M58" s="240">
        <v>1</v>
      </c>
      <c r="N58" s="240">
        <v>1</v>
      </c>
      <c r="O58" s="240">
        <v>0</v>
      </c>
      <c r="P58" s="240">
        <v>0</v>
      </c>
      <c r="Q58" s="240">
        <v>3</v>
      </c>
      <c r="R58" s="240">
        <v>1</v>
      </c>
      <c r="S58" s="240">
        <v>1</v>
      </c>
      <c r="T58" s="240">
        <v>1</v>
      </c>
      <c r="U58" s="240">
        <v>2</v>
      </c>
      <c r="V58" s="240">
        <v>0</v>
      </c>
      <c r="W58" s="240">
        <v>0</v>
      </c>
      <c r="X58" s="240"/>
      <c r="Y58" s="240">
        <v>1</v>
      </c>
      <c r="Z58" s="240">
        <v>0</v>
      </c>
    </row>
    <row r="59" spans="1:26">
      <c r="A59" s="237" t="s">
        <v>291</v>
      </c>
      <c r="B59" s="240">
        <f t="shared" si="36"/>
        <v>30</v>
      </c>
      <c r="C59" s="240">
        <v>0</v>
      </c>
      <c r="D59" s="240">
        <v>8</v>
      </c>
      <c r="E59" s="240">
        <v>1</v>
      </c>
      <c r="F59" s="240">
        <v>5</v>
      </c>
      <c r="G59" s="240">
        <v>2</v>
      </c>
      <c r="H59" s="240">
        <v>2</v>
      </c>
      <c r="I59" s="240">
        <v>2</v>
      </c>
      <c r="J59" s="240"/>
      <c r="K59" s="240">
        <v>3</v>
      </c>
      <c r="L59" s="240"/>
      <c r="M59" s="240">
        <v>0</v>
      </c>
      <c r="N59" s="240">
        <v>1</v>
      </c>
      <c r="O59" s="240">
        <v>0</v>
      </c>
      <c r="P59" s="240">
        <v>1</v>
      </c>
      <c r="Q59" s="240">
        <v>3</v>
      </c>
      <c r="R59" s="240">
        <v>0</v>
      </c>
      <c r="S59" s="240">
        <v>1</v>
      </c>
      <c r="T59" s="240"/>
      <c r="U59" s="240">
        <v>0</v>
      </c>
      <c r="V59" s="240">
        <v>0</v>
      </c>
      <c r="W59" s="240">
        <v>1</v>
      </c>
      <c r="X59" s="240"/>
      <c r="Y59" s="240">
        <v>0</v>
      </c>
      <c r="Z59" s="240">
        <v>0</v>
      </c>
    </row>
    <row r="60" spans="1:26">
      <c r="A60" s="237" t="s">
        <v>292</v>
      </c>
      <c r="B60" s="240">
        <f t="shared" si="36"/>
        <v>14</v>
      </c>
      <c r="C60" s="240">
        <v>0</v>
      </c>
      <c r="D60" s="240">
        <v>6</v>
      </c>
      <c r="E60" s="240">
        <v>1</v>
      </c>
      <c r="F60" s="240">
        <v>0</v>
      </c>
      <c r="G60" s="240">
        <v>1</v>
      </c>
      <c r="H60" s="240"/>
      <c r="I60" s="240">
        <v>1</v>
      </c>
      <c r="J60" s="240"/>
      <c r="K60" s="240">
        <v>0</v>
      </c>
      <c r="L60" s="240"/>
      <c r="M60" s="240">
        <v>1</v>
      </c>
      <c r="N60" s="240">
        <v>0</v>
      </c>
      <c r="O60" s="240">
        <v>0</v>
      </c>
      <c r="P60" s="240">
        <v>0</v>
      </c>
      <c r="Q60" s="240">
        <v>4</v>
      </c>
      <c r="R60" s="240">
        <v>0</v>
      </c>
      <c r="S60" s="240"/>
      <c r="T60" s="240"/>
      <c r="U60" s="240">
        <v>0</v>
      </c>
      <c r="V60" s="240">
        <v>0</v>
      </c>
      <c r="W60" s="240">
        <v>0</v>
      </c>
      <c r="X60" s="240"/>
      <c r="Y60" s="240">
        <v>0</v>
      </c>
      <c r="Z60" s="240">
        <v>0</v>
      </c>
    </row>
    <row r="61" spans="1:26">
      <c r="A61" s="237" t="s">
        <v>293</v>
      </c>
      <c r="B61" s="240">
        <f t="shared" si="36"/>
        <v>18</v>
      </c>
      <c r="C61" s="240">
        <v>0</v>
      </c>
      <c r="D61" s="240">
        <v>2</v>
      </c>
      <c r="E61" s="240"/>
      <c r="F61" s="240">
        <v>3</v>
      </c>
      <c r="G61" s="240">
        <v>9</v>
      </c>
      <c r="H61" s="240"/>
      <c r="I61" s="240">
        <v>0</v>
      </c>
      <c r="J61" s="240"/>
      <c r="K61" s="240">
        <v>1</v>
      </c>
      <c r="L61" s="240"/>
      <c r="M61" s="240">
        <v>1</v>
      </c>
      <c r="N61" s="240">
        <v>0</v>
      </c>
      <c r="O61" s="240">
        <v>0</v>
      </c>
      <c r="P61" s="240">
        <v>0</v>
      </c>
      <c r="Q61" s="240">
        <v>2</v>
      </c>
      <c r="R61" s="240">
        <v>0</v>
      </c>
      <c r="S61" s="240"/>
      <c r="T61" s="240"/>
      <c r="U61" s="240">
        <v>0</v>
      </c>
      <c r="V61" s="240">
        <v>0</v>
      </c>
      <c r="W61" s="240">
        <v>0</v>
      </c>
      <c r="X61" s="240"/>
      <c r="Y61" s="240">
        <v>0</v>
      </c>
      <c r="Z61" s="240">
        <v>0</v>
      </c>
    </row>
    <row r="62" spans="1:26">
      <c r="A62" s="237" t="s">
        <v>294</v>
      </c>
      <c r="B62" s="240">
        <f t="shared" si="36"/>
        <v>10</v>
      </c>
      <c r="C62" s="240">
        <v>1</v>
      </c>
      <c r="D62" s="240">
        <v>2</v>
      </c>
      <c r="E62" s="240">
        <v>2</v>
      </c>
      <c r="F62" s="240">
        <v>1</v>
      </c>
      <c r="G62" s="240">
        <v>1</v>
      </c>
      <c r="H62" s="240"/>
      <c r="I62" s="240">
        <v>0</v>
      </c>
      <c r="J62" s="240"/>
      <c r="K62" s="240">
        <v>2</v>
      </c>
      <c r="L62" s="240"/>
      <c r="M62" s="240">
        <v>0</v>
      </c>
      <c r="N62" s="240">
        <v>0</v>
      </c>
      <c r="O62" s="240">
        <v>0</v>
      </c>
      <c r="P62" s="240">
        <v>0</v>
      </c>
      <c r="Q62" s="240">
        <v>1</v>
      </c>
      <c r="R62" s="240">
        <v>0</v>
      </c>
      <c r="S62" s="240"/>
      <c r="T62" s="240"/>
      <c r="U62" s="240">
        <v>0</v>
      </c>
      <c r="V62" s="240">
        <v>0</v>
      </c>
      <c r="W62" s="240">
        <v>0</v>
      </c>
      <c r="X62" s="240"/>
      <c r="Y62" s="240">
        <v>0</v>
      </c>
      <c r="Z62" s="240">
        <v>0</v>
      </c>
    </row>
    <row r="63" spans="1:26">
      <c r="A63" s="237" t="s">
        <v>295</v>
      </c>
      <c r="B63" s="240">
        <f t="shared" si="36"/>
        <v>13</v>
      </c>
      <c r="C63" s="240">
        <v>1</v>
      </c>
      <c r="D63" s="240">
        <v>2</v>
      </c>
      <c r="E63" s="240">
        <v>1</v>
      </c>
      <c r="F63" s="240">
        <v>0</v>
      </c>
      <c r="G63" s="240">
        <v>4</v>
      </c>
      <c r="H63" s="240"/>
      <c r="I63" s="240">
        <v>1</v>
      </c>
      <c r="J63" s="240"/>
      <c r="K63" s="240">
        <v>0</v>
      </c>
      <c r="L63" s="240"/>
      <c r="M63" s="240">
        <v>0</v>
      </c>
      <c r="N63" s="240">
        <v>1</v>
      </c>
      <c r="O63" s="240">
        <v>0</v>
      </c>
      <c r="P63" s="240">
        <v>0</v>
      </c>
      <c r="Q63" s="240">
        <v>1</v>
      </c>
      <c r="R63" s="240">
        <v>0</v>
      </c>
      <c r="S63" s="240"/>
      <c r="T63" s="240">
        <v>2</v>
      </c>
      <c r="U63" s="240">
        <v>0</v>
      </c>
      <c r="V63" s="240">
        <v>0</v>
      </c>
      <c r="W63" s="240">
        <v>0</v>
      </c>
      <c r="X63" s="240"/>
      <c r="Y63" s="240">
        <v>0</v>
      </c>
      <c r="Z63" s="240">
        <v>0</v>
      </c>
    </row>
    <row r="64" spans="1:26">
      <c r="A64" s="237" t="s">
        <v>296</v>
      </c>
      <c r="B64" s="240">
        <f t="shared" si="36"/>
        <v>9</v>
      </c>
      <c r="C64" s="240">
        <v>0</v>
      </c>
      <c r="D64" s="240">
        <v>4</v>
      </c>
      <c r="E64" s="240"/>
      <c r="F64" s="240">
        <v>0</v>
      </c>
      <c r="G64" s="240">
        <v>0</v>
      </c>
      <c r="H64" s="240"/>
      <c r="I64" s="240">
        <v>0</v>
      </c>
      <c r="J64" s="240"/>
      <c r="K64" s="240">
        <v>1</v>
      </c>
      <c r="L64" s="240"/>
      <c r="M64" s="240">
        <v>0</v>
      </c>
      <c r="N64" s="240">
        <v>0</v>
      </c>
      <c r="O64" s="240">
        <v>0</v>
      </c>
      <c r="P64" s="240">
        <v>0</v>
      </c>
      <c r="Q64" s="240">
        <v>4</v>
      </c>
      <c r="R64" s="240">
        <v>0</v>
      </c>
      <c r="S64" s="240"/>
      <c r="T64" s="240"/>
      <c r="U64" s="240">
        <v>0</v>
      </c>
      <c r="V64" s="240">
        <v>0</v>
      </c>
      <c r="W64" s="240">
        <v>0</v>
      </c>
      <c r="X64" s="240"/>
      <c r="Y64" s="240">
        <v>0</v>
      </c>
      <c r="Z64" s="240">
        <v>0</v>
      </c>
    </row>
    <row r="65" spans="1:26">
      <c r="A65" s="237" t="s">
        <v>297</v>
      </c>
      <c r="B65" s="240">
        <f t="shared" si="36"/>
        <v>4</v>
      </c>
      <c r="C65" s="240">
        <v>0</v>
      </c>
      <c r="D65" s="240">
        <v>2</v>
      </c>
      <c r="E65" s="240"/>
      <c r="F65" s="240">
        <v>0</v>
      </c>
      <c r="G65" s="240">
        <v>0</v>
      </c>
      <c r="H65" s="240"/>
      <c r="I65" s="240">
        <v>0</v>
      </c>
      <c r="J65" s="240"/>
      <c r="K65" s="240">
        <v>0</v>
      </c>
      <c r="L65" s="240">
        <v>1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1</v>
      </c>
      <c r="S65" s="240"/>
      <c r="T65" s="240"/>
      <c r="U65" s="240">
        <v>0</v>
      </c>
      <c r="V65" s="240">
        <v>0</v>
      </c>
      <c r="W65" s="240">
        <v>0</v>
      </c>
      <c r="X65" s="240"/>
      <c r="Y65" s="240">
        <v>0</v>
      </c>
      <c r="Z65" s="240">
        <v>0</v>
      </c>
    </row>
    <row r="66" spans="1:26">
      <c r="A66" s="237" t="s">
        <v>298</v>
      </c>
      <c r="B66" s="240">
        <f t="shared" si="36"/>
        <v>9</v>
      </c>
      <c r="C66" s="240">
        <v>3</v>
      </c>
      <c r="D66" s="240">
        <v>2</v>
      </c>
      <c r="E66" s="240">
        <v>1</v>
      </c>
      <c r="F66" s="240">
        <v>1</v>
      </c>
      <c r="G66" s="240">
        <v>0</v>
      </c>
      <c r="H66" s="240"/>
      <c r="I66" s="240">
        <v>0</v>
      </c>
      <c r="J66" s="240"/>
      <c r="K66" s="240">
        <v>1</v>
      </c>
      <c r="L66" s="240"/>
      <c r="M66" s="240">
        <v>0</v>
      </c>
      <c r="N66" s="240">
        <v>0</v>
      </c>
      <c r="O66" s="240">
        <v>0</v>
      </c>
      <c r="P66" s="240">
        <v>1</v>
      </c>
      <c r="Q66" s="240">
        <v>0</v>
      </c>
      <c r="R66" s="240">
        <v>0</v>
      </c>
      <c r="S66" s="240"/>
      <c r="T66" s="240"/>
      <c r="U66" s="240">
        <v>0</v>
      </c>
      <c r="V66" s="240">
        <v>0</v>
      </c>
      <c r="W66" s="240">
        <v>0</v>
      </c>
      <c r="X66" s="240"/>
      <c r="Y66" s="240">
        <v>0</v>
      </c>
      <c r="Z66" s="240">
        <v>0</v>
      </c>
    </row>
    <row r="67" spans="1:26">
      <c r="A67" s="237" t="s">
        <v>299</v>
      </c>
      <c r="B67" s="240">
        <f t="shared" si="36"/>
        <v>2</v>
      </c>
      <c r="C67" s="240">
        <v>1</v>
      </c>
      <c r="D67" s="240">
        <v>1</v>
      </c>
      <c r="E67" s="240"/>
      <c r="F67" s="240">
        <v>0</v>
      </c>
      <c r="G67" s="240">
        <v>0</v>
      </c>
      <c r="H67" s="240"/>
      <c r="I67" s="240">
        <v>0</v>
      </c>
      <c r="J67" s="240"/>
      <c r="K67" s="240">
        <v>0</v>
      </c>
      <c r="L67" s="240"/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/>
      <c r="T67" s="240"/>
      <c r="U67" s="240">
        <v>0</v>
      </c>
      <c r="V67" s="240">
        <v>0</v>
      </c>
      <c r="W67" s="240">
        <v>0</v>
      </c>
      <c r="X67" s="240"/>
      <c r="Y67" s="240">
        <v>0</v>
      </c>
      <c r="Z67" s="240">
        <v>0</v>
      </c>
    </row>
    <row r="68" spans="1:26">
      <c r="A68" s="237" t="s">
        <v>300</v>
      </c>
      <c r="B68" s="240">
        <f t="shared" si="36"/>
        <v>7</v>
      </c>
      <c r="C68" s="240">
        <v>0</v>
      </c>
      <c r="D68" s="240">
        <v>1</v>
      </c>
      <c r="E68" s="240">
        <v>1</v>
      </c>
      <c r="F68" s="240">
        <v>0</v>
      </c>
      <c r="G68" s="240">
        <v>0</v>
      </c>
      <c r="H68" s="240">
        <v>4</v>
      </c>
      <c r="I68" s="240">
        <v>0</v>
      </c>
      <c r="J68" s="240"/>
      <c r="K68" s="240">
        <v>1</v>
      </c>
      <c r="L68" s="240"/>
      <c r="M68" s="240">
        <v>0</v>
      </c>
      <c r="N68" s="240">
        <v>0</v>
      </c>
      <c r="O68" s="240">
        <v>0</v>
      </c>
      <c r="P68" s="240">
        <v>0</v>
      </c>
      <c r="Q68" s="240">
        <v>0</v>
      </c>
      <c r="R68" s="240">
        <v>0</v>
      </c>
      <c r="S68" s="240"/>
      <c r="T68" s="240"/>
      <c r="U68" s="240">
        <v>0</v>
      </c>
      <c r="V68" s="240">
        <v>0</v>
      </c>
      <c r="W68" s="240">
        <v>0</v>
      </c>
      <c r="X68" s="240"/>
      <c r="Y68" s="240">
        <v>0</v>
      </c>
      <c r="Z68" s="240">
        <v>0</v>
      </c>
    </row>
    <row r="69" spans="1:26">
      <c r="A69" s="237" t="s">
        <v>175</v>
      </c>
      <c r="B69" s="238">
        <f>SUM(B56:B68)</f>
        <v>7781</v>
      </c>
      <c r="C69" s="240">
        <f t="shared" ref="C69" si="63">SUM(C56:C68)</f>
        <v>1138</v>
      </c>
      <c r="D69" s="240">
        <f t="shared" ref="D69" si="64">SUM(D56:D68)</f>
        <v>920</v>
      </c>
      <c r="E69" s="240">
        <f t="shared" ref="E69" si="65">SUM(E56:E68)</f>
        <v>841</v>
      </c>
      <c r="F69" s="240">
        <f t="shared" ref="F69" si="66">SUM(F56:F68)</f>
        <v>766</v>
      </c>
      <c r="G69" s="240">
        <f t="shared" ref="G69" si="67">SUM(G56:G68)</f>
        <v>483</v>
      </c>
      <c r="H69" s="240">
        <f t="shared" ref="H69" si="68">SUM(H56:H68)</f>
        <v>369</v>
      </c>
      <c r="I69" s="240">
        <f t="shared" ref="I69" si="69">SUM(I56:I68)</f>
        <v>146</v>
      </c>
      <c r="J69" s="240">
        <f t="shared" ref="J69" si="70">SUM(J56:J68)</f>
        <v>0</v>
      </c>
      <c r="K69" s="240">
        <f t="shared" ref="K69" si="71">SUM(K56:K68)</f>
        <v>397</v>
      </c>
      <c r="L69" s="240">
        <f t="shared" ref="L69" si="72">SUM(L56:L68)</f>
        <v>314</v>
      </c>
      <c r="M69" s="240">
        <f t="shared" ref="M69" si="73">SUM(M56:M68)</f>
        <v>339</v>
      </c>
      <c r="N69" s="240">
        <f t="shared" ref="N69" si="74">SUM(N56:N68)</f>
        <v>445</v>
      </c>
      <c r="O69" s="240">
        <f t="shared" ref="O69" si="75">SUM(O56:O68)</f>
        <v>233</v>
      </c>
      <c r="P69" s="240">
        <f t="shared" ref="P69" si="76">SUM(P56:P68)</f>
        <v>185</v>
      </c>
      <c r="Q69" s="240">
        <f t="shared" ref="Q69" si="77">SUM(Q56:Q68)</f>
        <v>650</v>
      </c>
      <c r="R69" s="240">
        <f t="shared" ref="R69" si="78">SUM(R56:R68)</f>
        <v>30</v>
      </c>
      <c r="S69" s="240">
        <f t="shared" ref="S69" si="79">SUM(S56:S68)</f>
        <v>77</v>
      </c>
      <c r="T69" s="240">
        <f t="shared" ref="T69" si="80">SUM(T56:T68)</f>
        <v>103</v>
      </c>
      <c r="U69" s="240">
        <f t="shared" ref="U69" si="81">SUM(U56:U68)</f>
        <v>47</v>
      </c>
      <c r="V69" s="240">
        <f t="shared" ref="V69" si="82">SUM(V56:V68)</f>
        <v>40</v>
      </c>
      <c r="W69" s="240">
        <f t="shared" ref="W69" si="83">SUM(W56:W68)</f>
        <v>114</v>
      </c>
      <c r="X69" s="240">
        <f t="shared" ref="X69" si="84">SUM(X56:X68)</f>
        <v>0</v>
      </c>
      <c r="Y69" s="240">
        <f t="shared" ref="Y69" si="85">SUM(Y56:Y68)</f>
        <v>62</v>
      </c>
      <c r="Z69" s="240">
        <f t="shared" ref="Z69" si="86">SUM(Z56:Z68)</f>
        <v>82</v>
      </c>
    </row>
  </sheetData>
  <protectedRanges>
    <protectedRange sqref="F40:F52 F56:F68 F54" name="dados a serem preenchidos pelos TRTs_1"/>
    <protectedRange sqref="N40:N52 N56:N68 N54" name="dados a serem preenchidos pelos TRTs"/>
  </protectedRanges>
  <phoneticPr fontId="41" type="noConversion"/>
  <dataValidations disablePrompts="1" count="2">
    <dataValidation type="whole" operator="greaterThanOrEqual" allowBlank="1" showInputMessage="1" showErrorMessage="1" sqref="F19:F31 F3:F15 F17 F56:F68 F40:F52 F54" xr:uid="{DA12A889-2043-4877-8039-313E9330ED9D}">
      <formula1>0</formula1>
    </dataValidation>
    <dataValidation type="decimal" operator="greaterThanOrEqual" allowBlank="1" showErrorMessage="1" sqref="W19:W31 W3:W15 W17 W40:W52 W54:W68" xr:uid="{A7252EA0-7D2E-44AC-A984-BE2F984D8326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7673-F3C5-4F6D-B99E-5B187AF4D89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689" t="s">
        <v>63</v>
      </c>
      <c r="B1" s="689"/>
      <c r="C1" s="689"/>
      <c r="D1" s="689"/>
      <c r="E1" s="689" t="s">
        <v>64</v>
      </c>
      <c r="F1" s="689"/>
      <c r="G1" s="689"/>
      <c r="H1" s="689"/>
      <c r="I1" s="689"/>
      <c r="J1" s="689" t="s">
        <v>65</v>
      </c>
      <c r="K1" s="689"/>
      <c r="L1" s="689"/>
      <c r="M1" s="689"/>
    </row>
    <row r="2" spans="1:13">
      <c r="A2" s="689"/>
      <c r="B2" s="689"/>
      <c r="C2" s="689"/>
      <c r="D2" s="689"/>
      <c r="E2" s="689" t="s">
        <v>66</v>
      </c>
      <c r="F2" s="689"/>
      <c r="G2" s="689"/>
      <c r="H2" s="689" t="s">
        <v>67</v>
      </c>
      <c r="I2" s="689" t="s">
        <v>68</v>
      </c>
      <c r="J2" s="689" t="s">
        <v>69</v>
      </c>
      <c r="K2" s="689" t="s">
        <v>70</v>
      </c>
      <c r="L2" s="689" t="s">
        <v>68</v>
      </c>
      <c r="M2" s="689" t="s">
        <v>71</v>
      </c>
    </row>
    <row r="3" spans="1:13" ht="24">
      <c r="A3" s="689"/>
      <c r="B3" s="689"/>
      <c r="C3" s="689"/>
      <c r="D3" s="689"/>
      <c r="E3" s="141" t="s">
        <v>72</v>
      </c>
      <c r="F3" s="141" t="s">
        <v>73</v>
      </c>
      <c r="G3" s="141" t="s">
        <v>74</v>
      </c>
      <c r="H3" s="689"/>
      <c r="I3" s="689"/>
      <c r="J3" s="689"/>
      <c r="K3" s="689"/>
      <c r="L3" s="689"/>
      <c r="M3" s="689"/>
    </row>
    <row r="4" spans="1:13">
      <c r="A4" s="142"/>
      <c r="B4" s="143"/>
      <c r="C4" s="144"/>
      <c r="D4" s="145">
        <v>13</v>
      </c>
      <c r="E4" s="146">
        <v>159</v>
      </c>
      <c r="F4" s="146"/>
      <c r="G4" s="147">
        <f t="shared" ref="G4:G16" si="0">E4+F4</f>
        <v>159</v>
      </c>
      <c r="H4" s="146"/>
      <c r="I4" s="147">
        <f t="shared" ref="I4:I16" si="1">G4+H4</f>
        <v>159</v>
      </c>
      <c r="J4" s="148">
        <v>101</v>
      </c>
      <c r="K4" s="148">
        <v>7</v>
      </c>
      <c r="L4" s="149">
        <f t="shared" ref="L4:L16" si="2">J4+K4</f>
        <v>108</v>
      </c>
      <c r="M4" s="148">
        <v>7</v>
      </c>
    </row>
    <row r="5" spans="1:13">
      <c r="A5" s="150" t="s">
        <v>75</v>
      </c>
      <c r="B5" s="151" t="s">
        <v>76</v>
      </c>
      <c r="C5" s="144"/>
      <c r="D5" s="145">
        <v>12</v>
      </c>
      <c r="E5" s="146">
        <v>54</v>
      </c>
      <c r="F5" s="146"/>
      <c r="G5" s="147">
        <f t="shared" si="0"/>
        <v>54</v>
      </c>
      <c r="H5" s="146"/>
      <c r="I5" s="147">
        <f t="shared" si="1"/>
        <v>54</v>
      </c>
      <c r="J5" s="148"/>
      <c r="K5" s="148"/>
      <c r="L5" s="149">
        <f t="shared" si="2"/>
        <v>0</v>
      </c>
      <c r="M5" s="148"/>
    </row>
    <row r="6" spans="1:13">
      <c r="A6" s="150" t="s">
        <v>77</v>
      </c>
      <c r="B6" s="152"/>
      <c r="C6" s="153" t="s">
        <v>78</v>
      </c>
      <c r="D6" s="145">
        <v>11</v>
      </c>
      <c r="E6" s="146">
        <v>59</v>
      </c>
      <c r="F6" s="146"/>
      <c r="G6" s="147">
        <f t="shared" si="0"/>
        <v>59</v>
      </c>
      <c r="H6" s="146"/>
      <c r="I6" s="147">
        <f t="shared" si="1"/>
        <v>59</v>
      </c>
      <c r="J6" s="148"/>
      <c r="K6" s="148"/>
      <c r="L6" s="149">
        <f t="shared" si="2"/>
        <v>0</v>
      </c>
      <c r="M6" s="148"/>
    </row>
    <row r="7" spans="1:13">
      <c r="A7" s="150" t="s">
        <v>75</v>
      </c>
      <c r="B7" s="151"/>
      <c r="C7" s="153" t="s">
        <v>79</v>
      </c>
      <c r="D7" s="145">
        <v>10</v>
      </c>
      <c r="E7" s="146">
        <v>54</v>
      </c>
      <c r="F7" s="146"/>
      <c r="G7" s="147">
        <f t="shared" si="0"/>
        <v>54</v>
      </c>
      <c r="H7" s="146"/>
      <c r="I7" s="147">
        <f t="shared" si="1"/>
        <v>54</v>
      </c>
      <c r="J7" s="148"/>
      <c r="K7" s="148"/>
      <c r="L7" s="149">
        <f t="shared" si="2"/>
        <v>0</v>
      </c>
      <c r="M7" s="148"/>
    </row>
    <row r="8" spans="1:13">
      <c r="A8" s="150" t="s">
        <v>80</v>
      </c>
      <c r="B8" s="151"/>
      <c r="C8" s="153" t="s">
        <v>81</v>
      </c>
      <c r="D8" s="145">
        <v>9</v>
      </c>
      <c r="E8" s="146">
        <v>155</v>
      </c>
      <c r="F8" s="146"/>
      <c r="G8" s="147">
        <f t="shared" si="0"/>
        <v>155</v>
      </c>
      <c r="H8" s="146"/>
      <c r="I8" s="147">
        <f t="shared" si="1"/>
        <v>155</v>
      </c>
      <c r="J8" s="148"/>
      <c r="K8" s="148">
        <v>1</v>
      </c>
      <c r="L8" s="149">
        <f t="shared" si="2"/>
        <v>1</v>
      </c>
      <c r="M8" s="148">
        <v>2</v>
      </c>
    </row>
    <row r="9" spans="1:13">
      <c r="A9" s="150" t="s">
        <v>82</v>
      </c>
      <c r="B9" s="151" t="s">
        <v>83</v>
      </c>
      <c r="C9" s="153" t="s">
        <v>84</v>
      </c>
      <c r="D9" s="145">
        <v>8</v>
      </c>
      <c r="E9" s="146">
        <v>19</v>
      </c>
      <c r="F9" s="146"/>
      <c r="G9" s="147">
        <f t="shared" si="0"/>
        <v>19</v>
      </c>
      <c r="H9" s="146"/>
      <c r="I9" s="147">
        <f t="shared" si="1"/>
        <v>19</v>
      </c>
      <c r="J9" s="148">
        <v>3</v>
      </c>
      <c r="K9" s="148"/>
      <c r="L9" s="149">
        <f t="shared" si="2"/>
        <v>3</v>
      </c>
      <c r="M9" s="148"/>
    </row>
    <row r="10" spans="1:13">
      <c r="A10" s="150" t="s">
        <v>78</v>
      </c>
      <c r="B10" s="151"/>
      <c r="C10" s="153" t="s">
        <v>85</v>
      </c>
      <c r="D10" s="145">
        <v>7</v>
      </c>
      <c r="E10" s="146">
        <v>25</v>
      </c>
      <c r="F10" s="146"/>
      <c r="G10" s="147">
        <f t="shared" si="0"/>
        <v>25</v>
      </c>
      <c r="H10" s="146"/>
      <c r="I10" s="147">
        <f t="shared" si="1"/>
        <v>25</v>
      </c>
      <c r="J10" s="148"/>
      <c r="K10" s="148"/>
      <c r="L10" s="149">
        <f t="shared" si="2"/>
        <v>0</v>
      </c>
      <c r="M10" s="148"/>
    </row>
    <row r="11" spans="1:13">
      <c r="A11" s="150" t="s">
        <v>86</v>
      </c>
      <c r="B11" s="152"/>
      <c r="C11" s="153" t="s">
        <v>82</v>
      </c>
      <c r="D11" s="145">
        <v>6</v>
      </c>
      <c r="E11" s="146">
        <v>121</v>
      </c>
      <c r="F11" s="146"/>
      <c r="G11" s="147">
        <f t="shared" si="0"/>
        <v>121</v>
      </c>
      <c r="H11" s="146"/>
      <c r="I11" s="147">
        <f t="shared" si="1"/>
        <v>121</v>
      </c>
      <c r="J11" s="148"/>
      <c r="K11" s="148"/>
      <c r="L11" s="149">
        <f t="shared" si="2"/>
        <v>0</v>
      </c>
      <c r="M11" s="148"/>
    </row>
    <row r="12" spans="1:13">
      <c r="A12" s="150" t="s">
        <v>75</v>
      </c>
      <c r="B12" s="151"/>
      <c r="C12" s="153" t="s">
        <v>87</v>
      </c>
      <c r="D12" s="145">
        <v>5</v>
      </c>
      <c r="E12" s="146">
        <v>27</v>
      </c>
      <c r="F12" s="146"/>
      <c r="G12" s="147">
        <f t="shared" si="0"/>
        <v>27</v>
      </c>
      <c r="H12" s="146"/>
      <c r="I12" s="147">
        <f t="shared" si="1"/>
        <v>27</v>
      </c>
      <c r="J12" s="148"/>
      <c r="K12" s="148"/>
      <c r="L12" s="149">
        <f t="shared" si="2"/>
        <v>0</v>
      </c>
      <c r="M12" s="148"/>
    </row>
    <row r="13" spans="1:13">
      <c r="A13" s="150"/>
      <c r="B13" s="151"/>
      <c r="C13" s="153" t="s">
        <v>85</v>
      </c>
      <c r="D13" s="145">
        <v>4</v>
      </c>
      <c r="E13" s="146">
        <v>9</v>
      </c>
      <c r="F13" s="146"/>
      <c r="G13" s="147">
        <f t="shared" si="0"/>
        <v>9</v>
      </c>
      <c r="H13" s="146"/>
      <c r="I13" s="147">
        <f t="shared" si="1"/>
        <v>9</v>
      </c>
      <c r="J13" s="154"/>
      <c r="K13" s="154"/>
      <c r="L13" s="149">
        <f t="shared" si="2"/>
        <v>0</v>
      </c>
      <c r="M13" s="148"/>
    </row>
    <row r="14" spans="1:13">
      <c r="A14" s="150"/>
      <c r="B14" s="151" t="s">
        <v>75</v>
      </c>
      <c r="C14" s="144"/>
      <c r="D14" s="145">
        <v>3</v>
      </c>
      <c r="E14" s="146"/>
      <c r="F14" s="146"/>
      <c r="G14" s="147">
        <f t="shared" si="0"/>
        <v>0</v>
      </c>
      <c r="H14" s="146"/>
      <c r="I14" s="147">
        <f t="shared" si="1"/>
        <v>0</v>
      </c>
      <c r="J14" s="154"/>
      <c r="K14" s="154"/>
      <c r="L14" s="149">
        <f t="shared" si="2"/>
        <v>0</v>
      </c>
      <c r="M14" s="148"/>
    </row>
    <row r="15" spans="1:13">
      <c r="A15" s="150"/>
      <c r="B15" s="151"/>
      <c r="C15" s="144"/>
      <c r="D15" s="145">
        <v>2</v>
      </c>
      <c r="E15" s="146"/>
      <c r="F15" s="146"/>
      <c r="G15" s="147">
        <f t="shared" si="0"/>
        <v>0</v>
      </c>
      <c r="H15" s="146"/>
      <c r="I15" s="147">
        <f t="shared" si="1"/>
        <v>0</v>
      </c>
      <c r="J15" s="154"/>
      <c r="K15" s="154"/>
      <c r="L15" s="149">
        <f t="shared" si="2"/>
        <v>0</v>
      </c>
      <c r="M15" s="148"/>
    </row>
    <row r="16" spans="1:13">
      <c r="A16" s="155"/>
      <c r="B16" s="152"/>
      <c r="C16" s="144"/>
      <c r="D16" s="142">
        <v>1</v>
      </c>
      <c r="E16" s="146"/>
      <c r="F16" s="146"/>
      <c r="G16" s="147">
        <f t="shared" si="0"/>
        <v>0</v>
      </c>
      <c r="H16" s="146">
        <v>32</v>
      </c>
      <c r="I16" s="147">
        <f t="shared" si="1"/>
        <v>32</v>
      </c>
      <c r="J16" s="148"/>
      <c r="K16" s="148"/>
      <c r="L16" s="149">
        <f t="shared" si="2"/>
        <v>0</v>
      </c>
      <c r="M16" s="148"/>
    </row>
    <row r="17" spans="1:13">
      <c r="A17" s="688" t="s">
        <v>88</v>
      </c>
      <c r="B17" s="688"/>
      <c r="C17" s="688"/>
      <c r="D17" s="688"/>
      <c r="E17" s="147">
        <f t="shared" ref="E17:M17" si="3">SUM(E4:E16)</f>
        <v>682</v>
      </c>
      <c r="F17" s="147">
        <f t="shared" si="3"/>
        <v>0</v>
      </c>
      <c r="G17" s="156">
        <f t="shared" si="3"/>
        <v>682</v>
      </c>
      <c r="H17" s="147">
        <f t="shared" si="3"/>
        <v>32</v>
      </c>
      <c r="I17" s="156">
        <f t="shared" si="3"/>
        <v>714</v>
      </c>
      <c r="J17" s="157">
        <f t="shared" si="3"/>
        <v>104</v>
      </c>
      <c r="K17" s="157">
        <f t="shared" si="3"/>
        <v>8</v>
      </c>
      <c r="L17" s="147">
        <f t="shared" si="3"/>
        <v>112</v>
      </c>
      <c r="M17" s="147">
        <f t="shared" si="3"/>
        <v>9</v>
      </c>
    </row>
    <row r="18" spans="1:13">
      <c r="A18" s="150"/>
      <c r="B18" s="150"/>
      <c r="C18" s="158"/>
      <c r="D18" s="155">
        <v>13</v>
      </c>
      <c r="E18" s="146">
        <v>284</v>
      </c>
      <c r="F18" s="146"/>
      <c r="G18" s="147">
        <f t="shared" ref="G18:G30" si="4">E18+F18</f>
        <v>284</v>
      </c>
      <c r="H18" s="146"/>
      <c r="I18" s="147">
        <f t="shared" ref="I18:I30" si="5">G18+H18</f>
        <v>284</v>
      </c>
      <c r="J18" s="148">
        <v>99</v>
      </c>
      <c r="K18" s="148">
        <v>11</v>
      </c>
      <c r="L18" s="159">
        <f t="shared" ref="L18:L30" si="6">J18+K18</f>
        <v>110</v>
      </c>
      <c r="M18" s="148">
        <v>15</v>
      </c>
    </row>
    <row r="19" spans="1:13">
      <c r="A19" s="150"/>
      <c r="B19" s="150" t="s">
        <v>76</v>
      </c>
      <c r="C19" s="158"/>
      <c r="D19" s="145">
        <v>12</v>
      </c>
      <c r="E19" s="146">
        <v>28</v>
      </c>
      <c r="F19" s="146"/>
      <c r="G19" s="147">
        <f t="shared" si="4"/>
        <v>28</v>
      </c>
      <c r="H19" s="146"/>
      <c r="I19" s="147">
        <f t="shared" si="5"/>
        <v>28</v>
      </c>
      <c r="J19" s="148">
        <v>1</v>
      </c>
      <c r="K19" s="148">
        <v>1</v>
      </c>
      <c r="L19" s="159">
        <f t="shared" si="6"/>
        <v>2</v>
      </c>
      <c r="M19" s="148">
        <v>1</v>
      </c>
    </row>
    <row r="20" spans="1:13">
      <c r="A20" s="150" t="s">
        <v>86</v>
      </c>
      <c r="B20" s="155"/>
      <c r="C20" s="158"/>
      <c r="D20" s="145">
        <v>11</v>
      </c>
      <c r="E20" s="146">
        <v>40</v>
      </c>
      <c r="F20" s="146"/>
      <c r="G20" s="147">
        <f t="shared" si="4"/>
        <v>40</v>
      </c>
      <c r="H20" s="146"/>
      <c r="I20" s="147">
        <f t="shared" si="5"/>
        <v>40</v>
      </c>
      <c r="J20" s="148">
        <v>1</v>
      </c>
      <c r="K20" s="148"/>
      <c r="L20" s="159">
        <f t="shared" si="6"/>
        <v>1</v>
      </c>
      <c r="M20" s="148"/>
    </row>
    <row r="21" spans="1:13">
      <c r="A21" s="150" t="s">
        <v>89</v>
      </c>
      <c r="B21" s="150"/>
      <c r="C21" s="158" t="s">
        <v>90</v>
      </c>
      <c r="D21" s="145">
        <v>10</v>
      </c>
      <c r="E21" s="146">
        <v>27</v>
      </c>
      <c r="F21" s="146"/>
      <c r="G21" s="147">
        <f t="shared" si="4"/>
        <v>27</v>
      </c>
      <c r="H21" s="146"/>
      <c r="I21" s="147">
        <f t="shared" si="5"/>
        <v>27</v>
      </c>
      <c r="J21" s="148"/>
      <c r="K21" s="148"/>
      <c r="L21" s="159">
        <f t="shared" si="6"/>
        <v>0</v>
      </c>
      <c r="M21" s="148"/>
    </row>
    <row r="22" spans="1:13">
      <c r="A22" s="150" t="s">
        <v>76</v>
      </c>
      <c r="B22" s="150"/>
      <c r="C22" s="158" t="s">
        <v>89</v>
      </c>
      <c r="D22" s="145">
        <v>9</v>
      </c>
      <c r="E22" s="146">
        <v>57</v>
      </c>
      <c r="F22" s="146"/>
      <c r="G22" s="147">
        <f t="shared" si="4"/>
        <v>57</v>
      </c>
      <c r="H22" s="146"/>
      <c r="I22" s="147">
        <f t="shared" si="5"/>
        <v>57</v>
      </c>
      <c r="J22" s="148"/>
      <c r="K22" s="148"/>
      <c r="L22" s="159">
        <f t="shared" si="6"/>
        <v>0</v>
      </c>
      <c r="M22" s="148"/>
    </row>
    <row r="23" spans="1:13">
      <c r="A23" s="150" t="s">
        <v>77</v>
      </c>
      <c r="B23" s="150" t="s">
        <v>83</v>
      </c>
      <c r="C23" s="158" t="s">
        <v>91</v>
      </c>
      <c r="D23" s="145">
        <v>8</v>
      </c>
      <c r="E23" s="146">
        <v>24</v>
      </c>
      <c r="F23" s="146"/>
      <c r="G23" s="147">
        <f t="shared" si="4"/>
        <v>24</v>
      </c>
      <c r="H23" s="146"/>
      <c r="I23" s="147">
        <f t="shared" si="5"/>
        <v>24</v>
      </c>
      <c r="J23" s="148"/>
      <c r="K23" s="148">
        <v>2</v>
      </c>
      <c r="L23" s="159">
        <f t="shared" si="6"/>
        <v>2</v>
      </c>
      <c r="M23" s="148">
        <v>3</v>
      </c>
    </row>
    <row r="24" spans="1:13">
      <c r="A24" s="150" t="s">
        <v>82</v>
      </c>
      <c r="B24" s="150"/>
      <c r="C24" s="158" t="s">
        <v>82</v>
      </c>
      <c r="D24" s="145">
        <v>7</v>
      </c>
      <c r="E24" s="146">
        <v>22</v>
      </c>
      <c r="F24" s="146"/>
      <c r="G24" s="147">
        <f t="shared" si="4"/>
        <v>22</v>
      </c>
      <c r="H24" s="146"/>
      <c r="I24" s="147">
        <f t="shared" si="5"/>
        <v>22</v>
      </c>
      <c r="J24" s="148"/>
      <c r="K24" s="148">
        <v>1</v>
      </c>
      <c r="L24" s="159">
        <f t="shared" si="6"/>
        <v>1</v>
      </c>
      <c r="M24" s="148">
        <v>2</v>
      </c>
    </row>
    <row r="25" spans="1:13">
      <c r="A25" s="150" t="s">
        <v>76</v>
      </c>
      <c r="B25" s="150"/>
      <c r="C25" s="158" t="s">
        <v>87</v>
      </c>
      <c r="D25" s="145">
        <v>6</v>
      </c>
      <c r="E25" s="146">
        <v>58</v>
      </c>
      <c r="F25" s="146"/>
      <c r="G25" s="147">
        <f t="shared" si="4"/>
        <v>58</v>
      </c>
      <c r="H25" s="146"/>
      <c r="I25" s="147">
        <f t="shared" si="5"/>
        <v>58</v>
      </c>
      <c r="J25" s="148">
        <v>2</v>
      </c>
      <c r="K25" s="148">
        <v>2</v>
      </c>
      <c r="L25" s="159">
        <f t="shared" si="6"/>
        <v>4</v>
      </c>
      <c r="M25" s="148">
        <v>3</v>
      </c>
    </row>
    <row r="26" spans="1:13">
      <c r="A26" s="150" t="s">
        <v>87</v>
      </c>
      <c r="B26" s="142"/>
      <c r="C26" s="158"/>
      <c r="D26" s="145">
        <v>5</v>
      </c>
      <c r="E26" s="146">
        <v>37</v>
      </c>
      <c r="F26" s="146"/>
      <c r="G26" s="147">
        <f t="shared" si="4"/>
        <v>37</v>
      </c>
      <c r="H26" s="146"/>
      <c r="I26" s="147">
        <f t="shared" si="5"/>
        <v>37</v>
      </c>
      <c r="J26" s="148"/>
      <c r="K26" s="148"/>
      <c r="L26" s="159">
        <f t="shared" si="6"/>
        <v>0</v>
      </c>
      <c r="M26" s="148"/>
    </row>
    <row r="27" spans="1:13">
      <c r="A27" s="150"/>
      <c r="B27" s="150"/>
      <c r="C27" s="158"/>
      <c r="D27" s="145">
        <v>4</v>
      </c>
      <c r="E27" s="146">
        <v>22</v>
      </c>
      <c r="F27" s="146"/>
      <c r="G27" s="147">
        <f t="shared" si="4"/>
        <v>22</v>
      </c>
      <c r="H27" s="146"/>
      <c r="I27" s="147">
        <f t="shared" si="5"/>
        <v>22</v>
      </c>
      <c r="J27" s="148"/>
      <c r="K27" s="148"/>
      <c r="L27" s="159">
        <f t="shared" si="6"/>
        <v>0</v>
      </c>
      <c r="M27" s="148"/>
    </row>
    <row r="28" spans="1:13">
      <c r="A28" s="150"/>
      <c r="B28" s="150" t="s">
        <v>75</v>
      </c>
      <c r="C28" s="158"/>
      <c r="D28" s="145">
        <v>3</v>
      </c>
      <c r="E28" s="146"/>
      <c r="F28" s="146"/>
      <c r="G28" s="147">
        <f t="shared" si="4"/>
        <v>0</v>
      </c>
      <c r="H28" s="146"/>
      <c r="I28" s="147">
        <f t="shared" si="5"/>
        <v>0</v>
      </c>
      <c r="J28" s="148"/>
      <c r="K28" s="148"/>
      <c r="L28" s="159">
        <f t="shared" si="6"/>
        <v>0</v>
      </c>
      <c r="M28" s="148"/>
    </row>
    <row r="29" spans="1:13">
      <c r="A29" s="150"/>
      <c r="B29" s="150"/>
      <c r="C29" s="158"/>
      <c r="D29" s="145">
        <v>2</v>
      </c>
      <c r="E29" s="146"/>
      <c r="F29" s="146"/>
      <c r="G29" s="147">
        <f t="shared" si="4"/>
        <v>0</v>
      </c>
      <c r="H29" s="146"/>
      <c r="I29" s="147">
        <f t="shared" si="5"/>
        <v>0</v>
      </c>
      <c r="J29" s="148"/>
      <c r="K29" s="148"/>
      <c r="L29" s="159">
        <f t="shared" si="6"/>
        <v>0</v>
      </c>
      <c r="M29" s="148"/>
    </row>
    <row r="30" spans="1:13">
      <c r="A30" s="155"/>
      <c r="B30" s="155"/>
      <c r="C30" s="158"/>
      <c r="D30" s="142">
        <v>1</v>
      </c>
      <c r="E30" s="146"/>
      <c r="F30" s="160"/>
      <c r="G30" s="147">
        <f t="shared" si="4"/>
        <v>0</v>
      </c>
      <c r="H30" s="146">
        <v>26</v>
      </c>
      <c r="I30" s="147">
        <f t="shared" si="5"/>
        <v>26</v>
      </c>
      <c r="J30" s="148"/>
      <c r="K30" s="148">
        <v>1</v>
      </c>
      <c r="L30" s="159">
        <f t="shared" si="6"/>
        <v>1</v>
      </c>
      <c r="M30" s="148">
        <v>2</v>
      </c>
    </row>
    <row r="31" spans="1:13">
      <c r="A31" s="688" t="s">
        <v>92</v>
      </c>
      <c r="B31" s="688"/>
      <c r="C31" s="688"/>
      <c r="D31" s="688"/>
      <c r="E31" s="157">
        <f t="shared" ref="E31:M31" si="7">SUM(E18:E30)</f>
        <v>599</v>
      </c>
      <c r="F31" s="147">
        <f t="shared" si="7"/>
        <v>0</v>
      </c>
      <c r="G31" s="161">
        <f t="shared" si="7"/>
        <v>599</v>
      </c>
      <c r="H31" s="147">
        <f t="shared" si="7"/>
        <v>26</v>
      </c>
      <c r="I31" s="156">
        <f t="shared" si="7"/>
        <v>625</v>
      </c>
      <c r="J31" s="157">
        <f t="shared" si="7"/>
        <v>103</v>
      </c>
      <c r="K31" s="147">
        <f t="shared" si="7"/>
        <v>18</v>
      </c>
      <c r="L31" s="156">
        <f t="shared" si="7"/>
        <v>121</v>
      </c>
      <c r="M31" s="157">
        <f t="shared" si="7"/>
        <v>26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B832-DAF6-4E13-9DE9-21550DA9CA0C}">
  <dimension ref="A1:R31"/>
  <sheetViews>
    <sheetView topLeftCell="A11" workbookViewId="0">
      <selection activeCell="M4" sqref="M4:N30"/>
    </sheetView>
  </sheetViews>
  <sheetFormatPr defaultRowHeight="15"/>
  <sheetData>
    <row r="1" spans="1:18">
      <c r="A1" s="711" t="s">
        <v>216</v>
      </c>
      <c r="B1" s="712"/>
      <c r="C1" s="712"/>
      <c r="D1" s="712"/>
      <c r="E1" s="713"/>
      <c r="F1" s="717" t="s">
        <v>217</v>
      </c>
      <c r="G1" s="718"/>
      <c r="H1" s="718"/>
      <c r="I1" s="718"/>
      <c r="J1" s="718"/>
      <c r="K1" s="718"/>
      <c r="L1" s="719"/>
      <c r="M1" s="720" t="s">
        <v>218</v>
      </c>
      <c r="N1" s="721"/>
      <c r="O1" s="721"/>
      <c r="P1" s="721"/>
      <c r="Q1" s="721"/>
      <c r="R1" s="722"/>
    </row>
    <row r="2" spans="1:18">
      <c r="A2" s="714"/>
      <c r="B2" s="715"/>
      <c r="C2" s="715"/>
      <c r="D2" s="715"/>
      <c r="E2" s="716"/>
      <c r="F2" s="723" t="s">
        <v>219</v>
      </c>
      <c r="G2" s="724"/>
      <c r="H2" s="724"/>
      <c r="I2" s="725"/>
      <c r="J2" s="726" t="s">
        <v>220</v>
      </c>
      <c r="K2" s="727"/>
      <c r="L2" s="730" t="s">
        <v>221</v>
      </c>
      <c r="M2" s="732" t="s">
        <v>222</v>
      </c>
      <c r="N2" s="733"/>
      <c r="O2" s="736" t="s">
        <v>223</v>
      </c>
      <c r="P2" s="738" t="s">
        <v>221</v>
      </c>
      <c r="Q2" s="739"/>
      <c r="R2" s="736" t="s">
        <v>224</v>
      </c>
    </row>
    <row r="3" spans="1:18" ht="22.5">
      <c r="A3" s="714"/>
      <c r="B3" s="715"/>
      <c r="C3" s="715"/>
      <c r="D3" s="715"/>
      <c r="E3" s="716"/>
      <c r="F3" s="742" t="s">
        <v>225</v>
      </c>
      <c r="G3" s="743"/>
      <c r="H3" s="162" t="s">
        <v>226</v>
      </c>
      <c r="I3" s="163" t="s">
        <v>227</v>
      </c>
      <c r="J3" s="728"/>
      <c r="K3" s="729"/>
      <c r="L3" s="731"/>
      <c r="M3" s="734"/>
      <c r="N3" s="735"/>
      <c r="O3" s="737"/>
      <c r="P3" s="740"/>
      <c r="Q3" s="741"/>
      <c r="R3" s="737"/>
    </row>
    <row r="4" spans="1:18">
      <c r="A4" s="702" t="s">
        <v>228</v>
      </c>
      <c r="B4" s="705" t="s">
        <v>229</v>
      </c>
      <c r="C4" s="708" t="s">
        <v>230</v>
      </c>
      <c r="D4" s="700">
        <v>13</v>
      </c>
      <c r="E4" s="701"/>
      <c r="F4" s="692">
        <v>113</v>
      </c>
      <c r="G4" s="693"/>
      <c r="H4" s="164">
        <v>0</v>
      </c>
      <c r="I4" s="165">
        <v>113</v>
      </c>
      <c r="J4" s="692">
        <v>0</v>
      </c>
      <c r="K4" s="693"/>
      <c r="L4" s="165">
        <v>113</v>
      </c>
      <c r="M4" s="692">
        <v>28</v>
      </c>
      <c r="N4" s="693"/>
      <c r="O4" s="165">
        <v>3</v>
      </c>
      <c r="P4" s="692">
        <v>31</v>
      </c>
      <c r="Q4" s="693"/>
      <c r="R4" s="166">
        <v>3</v>
      </c>
    </row>
    <row r="5" spans="1:18">
      <c r="A5" s="703"/>
      <c r="B5" s="706"/>
      <c r="C5" s="709"/>
      <c r="D5" s="700">
        <v>12</v>
      </c>
      <c r="E5" s="701"/>
      <c r="F5" s="692">
        <v>10</v>
      </c>
      <c r="G5" s="693"/>
      <c r="H5" s="164">
        <v>0</v>
      </c>
      <c r="I5" s="165">
        <v>10</v>
      </c>
      <c r="J5" s="692">
        <v>0</v>
      </c>
      <c r="K5" s="693"/>
      <c r="L5" s="165">
        <v>10</v>
      </c>
      <c r="M5" s="692">
        <v>0</v>
      </c>
      <c r="N5" s="693"/>
      <c r="O5" s="165">
        <v>0</v>
      </c>
      <c r="P5" s="692">
        <v>0</v>
      </c>
      <c r="Q5" s="693"/>
      <c r="R5" s="166">
        <v>0</v>
      </c>
    </row>
    <row r="6" spans="1:18">
      <c r="A6" s="703"/>
      <c r="B6" s="707"/>
      <c r="C6" s="709"/>
      <c r="D6" s="700">
        <v>11</v>
      </c>
      <c r="E6" s="701"/>
      <c r="F6" s="692">
        <v>15</v>
      </c>
      <c r="G6" s="693"/>
      <c r="H6" s="164">
        <v>0</v>
      </c>
      <c r="I6" s="165">
        <v>15</v>
      </c>
      <c r="J6" s="692">
        <v>0</v>
      </c>
      <c r="K6" s="693"/>
      <c r="L6" s="165">
        <v>15</v>
      </c>
      <c r="M6" s="692">
        <v>1</v>
      </c>
      <c r="N6" s="693"/>
      <c r="O6" s="165">
        <v>0</v>
      </c>
      <c r="P6" s="692">
        <v>1</v>
      </c>
      <c r="Q6" s="693"/>
      <c r="R6" s="166">
        <v>0</v>
      </c>
    </row>
    <row r="7" spans="1:18">
      <c r="A7" s="703"/>
      <c r="B7" s="697" t="s">
        <v>231</v>
      </c>
      <c r="C7" s="709"/>
      <c r="D7" s="700">
        <v>10</v>
      </c>
      <c r="E7" s="701"/>
      <c r="F7" s="692">
        <v>13</v>
      </c>
      <c r="G7" s="693"/>
      <c r="H7" s="164">
        <v>0</v>
      </c>
      <c r="I7" s="165">
        <v>13</v>
      </c>
      <c r="J7" s="692">
        <v>0</v>
      </c>
      <c r="K7" s="693"/>
      <c r="L7" s="165">
        <v>13</v>
      </c>
      <c r="M7" s="692">
        <v>0</v>
      </c>
      <c r="N7" s="693"/>
      <c r="O7" s="165">
        <v>0</v>
      </c>
      <c r="P7" s="692">
        <v>0</v>
      </c>
      <c r="Q7" s="693"/>
      <c r="R7" s="166">
        <v>0</v>
      </c>
    </row>
    <row r="8" spans="1:18">
      <c r="A8" s="703"/>
      <c r="B8" s="698"/>
      <c r="C8" s="709"/>
      <c r="D8" s="690">
        <v>9</v>
      </c>
      <c r="E8" s="691"/>
      <c r="F8" s="692">
        <v>16</v>
      </c>
      <c r="G8" s="693"/>
      <c r="H8" s="164">
        <v>0</v>
      </c>
      <c r="I8" s="165">
        <v>16</v>
      </c>
      <c r="J8" s="692">
        <v>0</v>
      </c>
      <c r="K8" s="693"/>
      <c r="L8" s="165">
        <v>16</v>
      </c>
      <c r="M8" s="692">
        <v>0</v>
      </c>
      <c r="N8" s="693"/>
      <c r="O8" s="165">
        <v>0</v>
      </c>
      <c r="P8" s="692">
        <v>0</v>
      </c>
      <c r="Q8" s="693"/>
      <c r="R8" s="166">
        <v>0</v>
      </c>
    </row>
    <row r="9" spans="1:18">
      <c r="A9" s="703"/>
      <c r="B9" s="698"/>
      <c r="C9" s="709"/>
      <c r="D9" s="690">
        <v>8</v>
      </c>
      <c r="E9" s="691"/>
      <c r="F9" s="692">
        <v>2</v>
      </c>
      <c r="G9" s="693"/>
      <c r="H9" s="164">
        <v>0</v>
      </c>
      <c r="I9" s="165">
        <v>2</v>
      </c>
      <c r="J9" s="692">
        <v>0</v>
      </c>
      <c r="K9" s="693"/>
      <c r="L9" s="165">
        <v>2</v>
      </c>
      <c r="M9" s="692">
        <v>0</v>
      </c>
      <c r="N9" s="693"/>
      <c r="O9" s="165">
        <v>0</v>
      </c>
      <c r="P9" s="692">
        <v>0</v>
      </c>
      <c r="Q9" s="693"/>
      <c r="R9" s="166">
        <v>0</v>
      </c>
    </row>
    <row r="10" spans="1:18">
      <c r="A10" s="703"/>
      <c r="B10" s="698"/>
      <c r="C10" s="709"/>
      <c r="D10" s="690">
        <v>7</v>
      </c>
      <c r="E10" s="691"/>
      <c r="F10" s="692">
        <v>5</v>
      </c>
      <c r="G10" s="693"/>
      <c r="H10" s="164">
        <v>0</v>
      </c>
      <c r="I10" s="165">
        <v>5</v>
      </c>
      <c r="J10" s="692">
        <v>0</v>
      </c>
      <c r="K10" s="693"/>
      <c r="L10" s="165">
        <v>5</v>
      </c>
      <c r="M10" s="692">
        <v>0</v>
      </c>
      <c r="N10" s="693"/>
      <c r="O10" s="165">
        <v>0</v>
      </c>
      <c r="P10" s="692">
        <v>0</v>
      </c>
      <c r="Q10" s="693"/>
      <c r="R10" s="166">
        <v>0</v>
      </c>
    </row>
    <row r="11" spans="1:18">
      <c r="A11" s="703"/>
      <c r="B11" s="699"/>
      <c r="C11" s="709"/>
      <c r="D11" s="690">
        <v>6</v>
      </c>
      <c r="E11" s="691"/>
      <c r="F11" s="692">
        <v>4</v>
      </c>
      <c r="G11" s="693"/>
      <c r="H11" s="164">
        <v>0</v>
      </c>
      <c r="I11" s="165">
        <v>4</v>
      </c>
      <c r="J11" s="692">
        <v>0</v>
      </c>
      <c r="K11" s="693"/>
      <c r="L11" s="165">
        <v>4</v>
      </c>
      <c r="M11" s="692">
        <v>0</v>
      </c>
      <c r="N11" s="693"/>
      <c r="O11" s="165">
        <v>0</v>
      </c>
      <c r="P11" s="692">
        <v>0</v>
      </c>
      <c r="Q11" s="693"/>
      <c r="R11" s="166">
        <v>0</v>
      </c>
    </row>
    <row r="12" spans="1:18">
      <c r="A12" s="703"/>
      <c r="B12" s="697" t="s">
        <v>232</v>
      </c>
      <c r="C12" s="709"/>
      <c r="D12" s="690">
        <v>5</v>
      </c>
      <c r="E12" s="691"/>
      <c r="F12" s="692">
        <v>2</v>
      </c>
      <c r="G12" s="693"/>
      <c r="H12" s="164">
        <v>0</v>
      </c>
      <c r="I12" s="165">
        <v>2</v>
      </c>
      <c r="J12" s="692">
        <v>0</v>
      </c>
      <c r="K12" s="693"/>
      <c r="L12" s="165">
        <v>2</v>
      </c>
      <c r="M12" s="692">
        <v>0</v>
      </c>
      <c r="N12" s="693"/>
      <c r="O12" s="165">
        <v>0</v>
      </c>
      <c r="P12" s="692">
        <v>0</v>
      </c>
      <c r="Q12" s="693"/>
      <c r="R12" s="166">
        <v>0</v>
      </c>
    </row>
    <row r="13" spans="1:18">
      <c r="A13" s="703"/>
      <c r="B13" s="698"/>
      <c r="C13" s="709"/>
      <c r="D13" s="690">
        <v>4</v>
      </c>
      <c r="E13" s="691"/>
      <c r="F13" s="692">
        <v>4</v>
      </c>
      <c r="G13" s="693"/>
      <c r="H13" s="164">
        <v>0</v>
      </c>
      <c r="I13" s="165">
        <v>4</v>
      </c>
      <c r="J13" s="692">
        <v>0</v>
      </c>
      <c r="K13" s="693"/>
      <c r="L13" s="165">
        <v>4</v>
      </c>
      <c r="M13" s="692">
        <v>0</v>
      </c>
      <c r="N13" s="693"/>
      <c r="O13" s="165">
        <v>0</v>
      </c>
      <c r="P13" s="692">
        <v>0</v>
      </c>
      <c r="Q13" s="693"/>
      <c r="R13" s="166">
        <v>0</v>
      </c>
    </row>
    <row r="14" spans="1:18">
      <c r="A14" s="703"/>
      <c r="B14" s="698"/>
      <c r="C14" s="709"/>
      <c r="D14" s="690">
        <v>3</v>
      </c>
      <c r="E14" s="691"/>
      <c r="F14" s="692">
        <v>0</v>
      </c>
      <c r="G14" s="693"/>
      <c r="H14" s="164">
        <v>0</v>
      </c>
      <c r="I14" s="165">
        <v>0</v>
      </c>
      <c r="J14" s="692">
        <v>0</v>
      </c>
      <c r="K14" s="693"/>
      <c r="L14" s="165">
        <v>0</v>
      </c>
      <c r="M14" s="692">
        <v>0</v>
      </c>
      <c r="N14" s="693"/>
      <c r="O14" s="165">
        <v>0</v>
      </c>
      <c r="P14" s="692">
        <v>0</v>
      </c>
      <c r="Q14" s="693"/>
      <c r="R14" s="166">
        <v>0</v>
      </c>
    </row>
    <row r="15" spans="1:18">
      <c r="A15" s="703"/>
      <c r="B15" s="698"/>
      <c r="C15" s="709"/>
      <c r="D15" s="690">
        <v>2</v>
      </c>
      <c r="E15" s="691"/>
      <c r="F15" s="692">
        <v>0</v>
      </c>
      <c r="G15" s="693"/>
      <c r="H15" s="164">
        <v>1</v>
      </c>
      <c r="I15" s="165">
        <v>1</v>
      </c>
      <c r="J15" s="692">
        <v>0</v>
      </c>
      <c r="K15" s="693"/>
      <c r="L15" s="165">
        <v>1</v>
      </c>
      <c r="M15" s="692">
        <v>0</v>
      </c>
      <c r="N15" s="693"/>
      <c r="O15" s="165">
        <v>0</v>
      </c>
      <c r="P15" s="692">
        <v>0</v>
      </c>
      <c r="Q15" s="693"/>
      <c r="R15" s="166">
        <v>0</v>
      </c>
    </row>
    <row r="16" spans="1:18">
      <c r="A16" s="704"/>
      <c r="B16" s="699"/>
      <c r="C16" s="710"/>
      <c r="D16" s="690">
        <v>1</v>
      </c>
      <c r="E16" s="691"/>
      <c r="F16" s="692">
        <v>0</v>
      </c>
      <c r="G16" s="693"/>
      <c r="H16" s="164">
        <v>0</v>
      </c>
      <c r="I16" s="165">
        <v>0</v>
      </c>
      <c r="J16" s="692">
        <v>12</v>
      </c>
      <c r="K16" s="693"/>
      <c r="L16" s="165">
        <v>12</v>
      </c>
      <c r="M16" s="692">
        <v>0</v>
      </c>
      <c r="N16" s="693"/>
      <c r="O16" s="165">
        <v>0</v>
      </c>
      <c r="P16" s="692">
        <v>0</v>
      </c>
      <c r="Q16" s="693"/>
      <c r="R16" s="166">
        <v>0</v>
      </c>
    </row>
    <row r="17" spans="1:18">
      <c r="A17" s="694" t="s">
        <v>233</v>
      </c>
      <c r="B17" s="695"/>
      <c r="C17" s="695"/>
      <c r="D17" s="695"/>
      <c r="E17" s="696"/>
      <c r="F17" s="692">
        <v>184</v>
      </c>
      <c r="G17" s="693"/>
      <c r="H17" s="164">
        <v>1</v>
      </c>
      <c r="I17" s="165">
        <v>185</v>
      </c>
      <c r="J17" s="692">
        <v>12</v>
      </c>
      <c r="K17" s="693"/>
      <c r="L17" s="165">
        <v>197</v>
      </c>
      <c r="M17" s="692">
        <v>29</v>
      </c>
      <c r="N17" s="693"/>
      <c r="O17" s="165">
        <v>3</v>
      </c>
      <c r="P17" s="692">
        <v>32</v>
      </c>
      <c r="Q17" s="693"/>
      <c r="R17" s="166">
        <v>3</v>
      </c>
    </row>
    <row r="18" spans="1:18">
      <c r="A18" s="702" t="s">
        <v>234</v>
      </c>
      <c r="B18" s="705" t="s">
        <v>229</v>
      </c>
      <c r="C18" s="708" t="s">
        <v>235</v>
      </c>
      <c r="D18" s="700">
        <v>13</v>
      </c>
      <c r="E18" s="701"/>
      <c r="F18" s="692">
        <v>239</v>
      </c>
      <c r="G18" s="693"/>
      <c r="H18" s="164">
        <v>0</v>
      </c>
      <c r="I18" s="165">
        <v>239</v>
      </c>
      <c r="J18" s="692">
        <v>0</v>
      </c>
      <c r="K18" s="693"/>
      <c r="L18" s="165">
        <v>239</v>
      </c>
      <c r="M18" s="692">
        <v>44</v>
      </c>
      <c r="N18" s="693"/>
      <c r="O18" s="165">
        <v>14</v>
      </c>
      <c r="P18" s="692">
        <v>58</v>
      </c>
      <c r="Q18" s="693"/>
      <c r="R18" s="166">
        <v>20</v>
      </c>
    </row>
    <row r="19" spans="1:18">
      <c r="A19" s="703"/>
      <c r="B19" s="706"/>
      <c r="C19" s="709"/>
      <c r="D19" s="700">
        <v>12</v>
      </c>
      <c r="E19" s="701"/>
      <c r="F19" s="692">
        <v>8</v>
      </c>
      <c r="G19" s="693"/>
      <c r="H19" s="164">
        <v>0</v>
      </c>
      <c r="I19" s="165">
        <v>8</v>
      </c>
      <c r="J19" s="692">
        <v>0</v>
      </c>
      <c r="K19" s="693"/>
      <c r="L19" s="165">
        <v>8</v>
      </c>
      <c r="M19" s="692">
        <v>1</v>
      </c>
      <c r="N19" s="693"/>
      <c r="O19" s="165">
        <v>0</v>
      </c>
      <c r="P19" s="692">
        <v>1</v>
      </c>
      <c r="Q19" s="693"/>
      <c r="R19" s="166">
        <v>0</v>
      </c>
    </row>
    <row r="20" spans="1:18">
      <c r="A20" s="703"/>
      <c r="B20" s="707"/>
      <c r="C20" s="709"/>
      <c r="D20" s="700">
        <v>11</v>
      </c>
      <c r="E20" s="701"/>
      <c r="F20" s="692">
        <v>11</v>
      </c>
      <c r="G20" s="693"/>
      <c r="H20" s="164">
        <v>0</v>
      </c>
      <c r="I20" s="165">
        <v>11</v>
      </c>
      <c r="J20" s="692">
        <v>0</v>
      </c>
      <c r="K20" s="693"/>
      <c r="L20" s="165">
        <v>11</v>
      </c>
      <c r="M20" s="692">
        <v>2</v>
      </c>
      <c r="N20" s="693"/>
      <c r="O20" s="165">
        <v>0</v>
      </c>
      <c r="P20" s="692">
        <v>2</v>
      </c>
      <c r="Q20" s="693"/>
      <c r="R20" s="166">
        <v>0</v>
      </c>
    </row>
    <row r="21" spans="1:18">
      <c r="A21" s="703"/>
      <c r="B21" s="697" t="s">
        <v>231</v>
      </c>
      <c r="C21" s="709"/>
      <c r="D21" s="700">
        <v>10</v>
      </c>
      <c r="E21" s="701"/>
      <c r="F21" s="692">
        <v>12</v>
      </c>
      <c r="G21" s="693"/>
      <c r="H21" s="164">
        <v>0</v>
      </c>
      <c r="I21" s="165">
        <v>12</v>
      </c>
      <c r="J21" s="692">
        <v>0</v>
      </c>
      <c r="K21" s="693"/>
      <c r="L21" s="165">
        <v>12</v>
      </c>
      <c r="M21" s="692">
        <v>0</v>
      </c>
      <c r="N21" s="693"/>
      <c r="O21" s="165">
        <v>0</v>
      </c>
      <c r="P21" s="692">
        <v>0</v>
      </c>
      <c r="Q21" s="693"/>
      <c r="R21" s="166">
        <v>0</v>
      </c>
    </row>
    <row r="22" spans="1:18">
      <c r="A22" s="703"/>
      <c r="B22" s="698"/>
      <c r="C22" s="709"/>
      <c r="D22" s="690">
        <v>9</v>
      </c>
      <c r="E22" s="691"/>
      <c r="F22" s="692">
        <v>20</v>
      </c>
      <c r="G22" s="693"/>
      <c r="H22" s="164">
        <v>0</v>
      </c>
      <c r="I22" s="165">
        <v>20</v>
      </c>
      <c r="J22" s="692">
        <v>0</v>
      </c>
      <c r="K22" s="693"/>
      <c r="L22" s="165">
        <v>20</v>
      </c>
      <c r="M22" s="692">
        <v>0</v>
      </c>
      <c r="N22" s="693"/>
      <c r="O22" s="165">
        <v>0</v>
      </c>
      <c r="P22" s="692">
        <v>0</v>
      </c>
      <c r="Q22" s="693"/>
      <c r="R22" s="166">
        <v>0</v>
      </c>
    </row>
    <row r="23" spans="1:18">
      <c r="A23" s="703"/>
      <c r="B23" s="698"/>
      <c r="C23" s="709"/>
      <c r="D23" s="690">
        <v>8</v>
      </c>
      <c r="E23" s="691"/>
      <c r="F23" s="692">
        <v>4</v>
      </c>
      <c r="G23" s="693"/>
      <c r="H23" s="164">
        <v>0</v>
      </c>
      <c r="I23" s="165">
        <v>4</v>
      </c>
      <c r="J23" s="692">
        <v>0</v>
      </c>
      <c r="K23" s="693"/>
      <c r="L23" s="165">
        <v>4</v>
      </c>
      <c r="M23" s="692">
        <v>0</v>
      </c>
      <c r="N23" s="693"/>
      <c r="O23" s="165">
        <v>0</v>
      </c>
      <c r="P23" s="692">
        <v>0</v>
      </c>
      <c r="Q23" s="693"/>
      <c r="R23" s="166">
        <v>0</v>
      </c>
    </row>
    <row r="24" spans="1:18">
      <c r="A24" s="703"/>
      <c r="B24" s="698"/>
      <c r="C24" s="709"/>
      <c r="D24" s="690">
        <v>7</v>
      </c>
      <c r="E24" s="691"/>
      <c r="F24" s="692">
        <v>13</v>
      </c>
      <c r="G24" s="693"/>
      <c r="H24" s="164">
        <v>0</v>
      </c>
      <c r="I24" s="165">
        <v>13</v>
      </c>
      <c r="J24" s="692">
        <v>0</v>
      </c>
      <c r="K24" s="693"/>
      <c r="L24" s="165">
        <v>13</v>
      </c>
      <c r="M24" s="692">
        <v>0</v>
      </c>
      <c r="N24" s="693"/>
      <c r="O24" s="165">
        <v>0</v>
      </c>
      <c r="P24" s="692">
        <v>0</v>
      </c>
      <c r="Q24" s="693"/>
      <c r="R24" s="166">
        <v>0</v>
      </c>
    </row>
    <row r="25" spans="1:18">
      <c r="A25" s="703"/>
      <c r="B25" s="699"/>
      <c r="C25" s="709"/>
      <c r="D25" s="690">
        <v>6</v>
      </c>
      <c r="E25" s="691"/>
      <c r="F25" s="692">
        <v>1</v>
      </c>
      <c r="G25" s="693"/>
      <c r="H25" s="164">
        <v>0</v>
      </c>
      <c r="I25" s="165">
        <v>1</v>
      </c>
      <c r="J25" s="692">
        <v>0</v>
      </c>
      <c r="K25" s="693"/>
      <c r="L25" s="165">
        <v>1</v>
      </c>
      <c r="M25" s="692">
        <v>0</v>
      </c>
      <c r="N25" s="693"/>
      <c r="O25" s="165">
        <v>1</v>
      </c>
      <c r="P25" s="692">
        <v>1</v>
      </c>
      <c r="Q25" s="693"/>
      <c r="R25" s="166">
        <v>1</v>
      </c>
    </row>
    <row r="26" spans="1:18">
      <c r="A26" s="703"/>
      <c r="B26" s="697" t="s">
        <v>232</v>
      </c>
      <c r="C26" s="709"/>
      <c r="D26" s="690">
        <v>5</v>
      </c>
      <c r="E26" s="691"/>
      <c r="F26" s="692">
        <v>6</v>
      </c>
      <c r="G26" s="693"/>
      <c r="H26" s="164">
        <v>0</v>
      </c>
      <c r="I26" s="165">
        <v>6</v>
      </c>
      <c r="J26" s="692">
        <v>0</v>
      </c>
      <c r="K26" s="693"/>
      <c r="L26" s="165">
        <v>6</v>
      </c>
      <c r="M26" s="692">
        <v>0</v>
      </c>
      <c r="N26" s="693"/>
      <c r="O26" s="165">
        <v>0</v>
      </c>
      <c r="P26" s="692">
        <v>0</v>
      </c>
      <c r="Q26" s="693"/>
      <c r="R26" s="166">
        <v>0</v>
      </c>
    </row>
    <row r="27" spans="1:18">
      <c r="A27" s="703"/>
      <c r="B27" s="698"/>
      <c r="C27" s="709"/>
      <c r="D27" s="690">
        <v>4</v>
      </c>
      <c r="E27" s="691"/>
      <c r="F27" s="692">
        <v>3</v>
      </c>
      <c r="G27" s="693"/>
      <c r="H27" s="164">
        <v>0</v>
      </c>
      <c r="I27" s="165">
        <v>3</v>
      </c>
      <c r="J27" s="692">
        <v>0</v>
      </c>
      <c r="K27" s="693"/>
      <c r="L27" s="165">
        <v>3</v>
      </c>
      <c r="M27" s="692">
        <v>0</v>
      </c>
      <c r="N27" s="693"/>
      <c r="O27" s="165">
        <v>0</v>
      </c>
      <c r="P27" s="692">
        <v>0</v>
      </c>
      <c r="Q27" s="693"/>
      <c r="R27" s="166">
        <v>0</v>
      </c>
    </row>
    <row r="28" spans="1:18">
      <c r="A28" s="703"/>
      <c r="B28" s="698"/>
      <c r="C28" s="709"/>
      <c r="D28" s="690">
        <v>3</v>
      </c>
      <c r="E28" s="691"/>
      <c r="F28" s="692">
        <v>0</v>
      </c>
      <c r="G28" s="693"/>
      <c r="H28" s="164">
        <v>0</v>
      </c>
      <c r="I28" s="165">
        <v>0</v>
      </c>
      <c r="J28" s="692">
        <v>0</v>
      </c>
      <c r="K28" s="693"/>
      <c r="L28" s="165">
        <v>0</v>
      </c>
      <c r="M28" s="692">
        <v>0</v>
      </c>
      <c r="N28" s="693"/>
      <c r="O28" s="165">
        <v>0</v>
      </c>
      <c r="P28" s="692">
        <v>0</v>
      </c>
      <c r="Q28" s="693"/>
      <c r="R28" s="166">
        <v>0</v>
      </c>
    </row>
    <row r="29" spans="1:18">
      <c r="A29" s="703"/>
      <c r="B29" s="698"/>
      <c r="C29" s="709"/>
      <c r="D29" s="690">
        <v>2</v>
      </c>
      <c r="E29" s="691"/>
      <c r="F29" s="692">
        <v>0</v>
      </c>
      <c r="G29" s="693"/>
      <c r="H29" s="164">
        <v>0</v>
      </c>
      <c r="I29" s="165">
        <v>0</v>
      </c>
      <c r="J29" s="692">
        <v>0</v>
      </c>
      <c r="K29" s="693"/>
      <c r="L29" s="165">
        <v>0</v>
      </c>
      <c r="M29" s="692">
        <v>0</v>
      </c>
      <c r="N29" s="693"/>
      <c r="O29" s="165">
        <v>1</v>
      </c>
      <c r="P29" s="692">
        <v>1</v>
      </c>
      <c r="Q29" s="693"/>
      <c r="R29" s="166">
        <v>2</v>
      </c>
    </row>
    <row r="30" spans="1:18">
      <c r="A30" s="704"/>
      <c r="B30" s="699"/>
      <c r="C30" s="710"/>
      <c r="D30" s="690">
        <v>1</v>
      </c>
      <c r="E30" s="691"/>
      <c r="F30" s="692">
        <v>0</v>
      </c>
      <c r="G30" s="693"/>
      <c r="H30" s="164">
        <v>0</v>
      </c>
      <c r="I30" s="165">
        <v>0</v>
      </c>
      <c r="J30" s="692">
        <v>16</v>
      </c>
      <c r="K30" s="693"/>
      <c r="L30" s="165">
        <v>16</v>
      </c>
      <c r="M30" s="692">
        <v>0</v>
      </c>
      <c r="N30" s="693"/>
      <c r="O30" s="165">
        <v>0</v>
      </c>
      <c r="P30" s="692">
        <v>0</v>
      </c>
      <c r="Q30" s="693"/>
      <c r="R30" s="166">
        <v>0</v>
      </c>
    </row>
    <row r="31" spans="1:18">
      <c r="A31" s="694" t="s">
        <v>236</v>
      </c>
      <c r="B31" s="695"/>
      <c r="C31" s="695"/>
      <c r="D31" s="695"/>
      <c r="E31" s="696"/>
      <c r="F31" s="692">
        <v>317</v>
      </c>
      <c r="G31" s="693"/>
      <c r="H31" s="164">
        <v>0</v>
      </c>
      <c r="I31" s="165">
        <v>317</v>
      </c>
      <c r="J31" s="692">
        <v>16</v>
      </c>
      <c r="K31" s="693"/>
      <c r="L31" s="165">
        <v>333</v>
      </c>
      <c r="M31" s="692">
        <v>47</v>
      </c>
      <c r="N31" s="693"/>
      <c r="O31" s="165">
        <v>16</v>
      </c>
      <c r="P31" s="692">
        <v>63</v>
      </c>
      <c r="Q31" s="693"/>
      <c r="R31" s="166">
        <v>23</v>
      </c>
    </row>
  </sheetData>
  <mergeCells count="161">
    <mergeCell ref="M1:R1"/>
    <mergeCell ref="F2:I2"/>
    <mergeCell ref="J2:K3"/>
    <mergeCell ref="L2:L3"/>
    <mergeCell ref="M2:N3"/>
    <mergeCell ref="O2:O3"/>
    <mergeCell ref="P2:Q3"/>
    <mergeCell ref="R2:R3"/>
    <mergeCell ref="F3:G3"/>
    <mergeCell ref="A4:A16"/>
    <mergeCell ref="B4:B6"/>
    <mergeCell ref="C4:C16"/>
    <mergeCell ref="D4:E4"/>
    <mergeCell ref="F4:G4"/>
    <mergeCell ref="D6:E6"/>
    <mergeCell ref="F6:G6"/>
    <mergeCell ref="F8:G8"/>
    <mergeCell ref="D10:E10"/>
    <mergeCell ref="A1:E3"/>
    <mergeCell ref="F1:L1"/>
    <mergeCell ref="B7:B11"/>
    <mergeCell ref="D7:E7"/>
    <mergeCell ref="F7:G7"/>
    <mergeCell ref="J7:K7"/>
    <mergeCell ref="M7:N7"/>
    <mergeCell ref="P7:Q7"/>
    <mergeCell ref="D8:E8"/>
    <mergeCell ref="J4:K4"/>
    <mergeCell ref="M4:N4"/>
    <mergeCell ref="P4:Q4"/>
    <mergeCell ref="D5:E5"/>
    <mergeCell ref="F5:G5"/>
    <mergeCell ref="J5:K5"/>
    <mergeCell ref="M5:N5"/>
    <mergeCell ref="P5:Q5"/>
    <mergeCell ref="J8:K8"/>
    <mergeCell ref="M8:N8"/>
    <mergeCell ref="P8:Q8"/>
    <mergeCell ref="D9:E9"/>
    <mergeCell ref="F9:G9"/>
    <mergeCell ref="J9:K9"/>
    <mergeCell ref="M9:N9"/>
    <mergeCell ref="P9:Q9"/>
    <mergeCell ref="J6:K6"/>
    <mergeCell ref="M6:N6"/>
    <mergeCell ref="P6:Q6"/>
    <mergeCell ref="F10:G10"/>
    <mergeCell ref="J10:K10"/>
    <mergeCell ref="M10:N10"/>
    <mergeCell ref="P10:Q10"/>
    <mergeCell ref="D11:E11"/>
    <mergeCell ref="F11:G11"/>
    <mergeCell ref="J11:K11"/>
    <mergeCell ref="M11:N11"/>
    <mergeCell ref="P11:Q11"/>
    <mergeCell ref="P13:Q13"/>
    <mergeCell ref="D14:E14"/>
    <mergeCell ref="F14:G14"/>
    <mergeCell ref="J14:K14"/>
    <mergeCell ref="M14:N14"/>
    <mergeCell ref="P14:Q14"/>
    <mergeCell ref="B12:B16"/>
    <mergeCell ref="D12:E12"/>
    <mergeCell ref="F12:G12"/>
    <mergeCell ref="J12:K12"/>
    <mergeCell ref="M12:N12"/>
    <mergeCell ref="P12:Q12"/>
    <mergeCell ref="D13:E13"/>
    <mergeCell ref="F13:G13"/>
    <mergeCell ref="J13:K13"/>
    <mergeCell ref="M13:N13"/>
    <mergeCell ref="D15:E15"/>
    <mergeCell ref="F15:G15"/>
    <mergeCell ref="J15:K15"/>
    <mergeCell ref="M15:N15"/>
    <mergeCell ref="P15:Q15"/>
    <mergeCell ref="D16:E16"/>
    <mergeCell ref="F16:G16"/>
    <mergeCell ref="J16:K16"/>
    <mergeCell ref="M16:N16"/>
    <mergeCell ref="P16:Q16"/>
    <mergeCell ref="A17:E17"/>
    <mergeCell ref="F17:G17"/>
    <mergeCell ref="J17:K17"/>
    <mergeCell ref="M17:N17"/>
    <mergeCell ref="P17:Q17"/>
    <mergeCell ref="A18:A30"/>
    <mergeCell ref="B18:B20"/>
    <mergeCell ref="C18:C30"/>
    <mergeCell ref="D18:E18"/>
    <mergeCell ref="F18:G18"/>
    <mergeCell ref="B21:B25"/>
    <mergeCell ref="D21:E21"/>
    <mergeCell ref="F21:G21"/>
    <mergeCell ref="J21:K21"/>
    <mergeCell ref="M21:N21"/>
    <mergeCell ref="J18:K18"/>
    <mergeCell ref="M18:N18"/>
    <mergeCell ref="P18:Q18"/>
    <mergeCell ref="D19:E19"/>
    <mergeCell ref="F19:G19"/>
    <mergeCell ref="J19:K19"/>
    <mergeCell ref="M19:N19"/>
    <mergeCell ref="P19:Q19"/>
    <mergeCell ref="P21:Q21"/>
    <mergeCell ref="D22:E22"/>
    <mergeCell ref="F22:G22"/>
    <mergeCell ref="J22:K22"/>
    <mergeCell ref="M22:N22"/>
    <mergeCell ref="P22:Q22"/>
    <mergeCell ref="D20:E20"/>
    <mergeCell ref="F20:G20"/>
    <mergeCell ref="J20:K20"/>
    <mergeCell ref="M20:N20"/>
    <mergeCell ref="P20:Q20"/>
    <mergeCell ref="D23:E23"/>
    <mergeCell ref="F23:G23"/>
    <mergeCell ref="J23:K23"/>
    <mergeCell ref="M23:N23"/>
    <mergeCell ref="P23:Q23"/>
    <mergeCell ref="D24:E24"/>
    <mergeCell ref="F24:G24"/>
    <mergeCell ref="J24:K24"/>
    <mergeCell ref="M24:N24"/>
    <mergeCell ref="P24:Q24"/>
    <mergeCell ref="J27:K27"/>
    <mergeCell ref="M27:N27"/>
    <mergeCell ref="P27:Q27"/>
    <mergeCell ref="D25:E25"/>
    <mergeCell ref="F25:G25"/>
    <mergeCell ref="J25:K25"/>
    <mergeCell ref="M25:N25"/>
    <mergeCell ref="P25:Q25"/>
    <mergeCell ref="D26:E26"/>
    <mergeCell ref="F26:G26"/>
    <mergeCell ref="J26:K26"/>
    <mergeCell ref="M26:N26"/>
    <mergeCell ref="D30:E30"/>
    <mergeCell ref="F30:G30"/>
    <mergeCell ref="J30:K30"/>
    <mergeCell ref="M30:N30"/>
    <mergeCell ref="P30:Q30"/>
    <mergeCell ref="A31:E31"/>
    <mergeCell ref="F31:G31"/>
    <mergeCell ref="J31:K31"/>
    <mergeCell ref="M31:N31"/>
    <mergeCell ref="P31:Q31"/>
    <mergeCell ref="B26:B30"/>
    <mergeCell ref="D28:E28"/>
    <mergeCell ref="F28:G28"/>
    <mergeCell ref="J28:K28"/>
    <mergeCell ref="M28:N28"/>
    <mergeCell ref="P28:Q28"/>
    <mergeCell ref="D29:E29"/>
    <mergeCell ref="F29:G29"/>
    <mergeCell ref="J29:K29"/>
    <mergeCell ref="M29:N29"/>
    <mergeCell ref="P29:Q29"/>
    <mergeCell ref="P26:Q26"/>
    <mergeCell ref="D27:E27"/>
    <mergeCell ref="F27:G27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6407-65EB-40F0-AA5B-5AED70B835A2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758" t="s">
        <v>0</v>
      </c>
      <c r="B1" s="759"/>
      <c r="C1" s="759"/>
      <c r="D1" s="760"/>
      <c r="E1" s="767" t="s">
        <v>1</v>
      </c>
      <c r="F1" s="768"/>
      <c r="G1" s="768"/>
      <c r="H1" s="768"/>
      <c r="I1" s="769"/>
      <c r="J1" s="770" t="s">
        <v>2</v>
      </c>
      <c r="K1" s="771"/>
      <c r="L1" s="771"/>
      <c r="M1" s="772"/>
    </row>
    <row r="2" spans="1:13">
      <c r="A2" s="761"/>
      <c r="B2" s="762"/>
      <c r="C2" s="762"/>
      <c r="D2" s="763"/>
      <c r="E2" s="767" t="s">
        <v>3</v>
      </c>
      <c r="F2" s="768"/>
      <c r="G2" s="769"/>
      <c r="H2" s="773" t="s">
        <v>4</v>
      </c>
      <c r="I2" s="775" t="s">
        <v>5</v>
      </c>
      <c r="J2" s="777" t="s">
        <v>6</v>
      </c>
      <c r="K2" s="755" t="s">
        <v>7</v>
      </c>
      <c r="L2" s="775" t="s">
        <v>5</v>
      </c>
      <c r="M2" s="779" t="s">
        <v>8</v>
      </c>
    </row>
    <row r="3" spans="1:13">
      <c r="A3" s="764"/>
      <c r="B3" s="765"/>
      <c r="C3" s="765"/>
      <c r="D3" s="766"/>
      <c r="E3" s="203" t="s">
        <v>9</v>
      </c>
      <c r="F3" s="204" t="s">
        <v>136</v>
      </c>
      <c r="G3" s="203" t="s">
        <v>11</v>
      </c>
      <c r="H3" s="774"/>
      <c r="I3" s="776"/>
      <c r="J3" s="778"/>
      <c r="K3" s="757"/>
      <c r="L3" s="776"/>
      <c r="M3" s="780"/>
    </row>
    <row r="4" spans="1:13">
      <c r="A4" s="749" t="s">
        <v>12</v>
      </c>
      <c r="B4" s="752" t="s">
        <v>13</v>
      </c>
      <c r="C4" s="755" t="s">
        <v>14</v>
      </c>
      <c r="D4" s="205">
        <v>13</v>
      </c>
      <c r="E4" s="206">
        <v>90</v>
      </c>
      <c r="F4" s="206">
        <v>0</v>
      </c>
      <c r="G4" s="206">
        <v>90</v>
      </c>
      <c r="H4" s="206">
        <v>0</v>
      </c>
      <c r="I4" s="206">
        <v>90</v>
      </c>
      <c r="J4" s="206">
        <v>31</v>
      </c>
      <c r="K4" s="206">
        <v>4</v>
      </c>
      <c r="L4" s="206">
        <v>35</v>
      </c>
      <c r="M4" s="206">
        <v>9</v>
      </c>
    </row>
    <row r="5" spans="1:13">
      <c r="A5" s="750"/>
      <c r="B5" s="753"/>
      <c r="C5" s="756"/>
      <c r="D5" s="205">
        <v>12</v>
      </c>
      <c r="E5" s="206">
        <v>3</v>
      </c>
      <c r="F5" s="206">
        <v>0</v>
      </c>
      <c r="G5" s="206">
        <v>3</v>
      </c>
      <c r="H5" s="206">
        <v>0</v>
      </c>
      <c r="I5" s="206">
        <v>3</v>
      </c>
      <c r="J5" s="206">
        <v>0</v>
      </c>
      <c r="K5" s="206">
        <v>0</v>
      </c>
      <c r="L5" s="206">
        <v>0</v>
      </c>
      <c r="M5" s="206">
        <v>0</v>
      </c>
    </row>
    <row r="6" spans="1:13">
      <c r="A6" s="750"/>
      <c r="B6" s="754"/>
      <c r="C6" s="756"/>
      <c r="D6" s="205">
        <v>11</v>
      </c>
      <c r="E6" s="206">
        <v>4</v>
      </c>
      <c r="F6" s="206">
        <v>0</v>
      </c>
      <c r="G6" s="206">
        <v>4</v>
      </c>
      <c r="H6" s="206">
        <v>0</v>
      </c>
      <c r="I6" s="206">
        <v>4</v>
      </c>
      <c r="J6" s="206">
        <v>0</v>
      </c>
      <c r="K6" s="206">
        <v>0</v>
      </c>
      <c r="L6" s="206">
        <v>0</v>
      </c>
      <c r="M6" s="206">
        <v>0</v>
      </c>
    </row>
    <row r="7" spans="1:13">
      <c r="A7" s="750"/>
      <c r="B7" s="752" t="s">
        <v>15</v>
      </c>
      <c r="C7" s="756"/>
      <c r="D7" s="205">
        <v>10</v>
      </c>
      <c r="E7" s="206">
        <v>6</v>
      </c>
      <c r="F7" s="206">
        <v>0</v>
      </c>
      <c r="G7" s="206">
        <v>6</v>
      </c>
      <c r="H7" s="206">
        <v>0</v>
      </c>
      <c r="I7" s="206">
        <v>6</v>
      </c>
      <c r="J7" s="206">
        <v>0</v>
      </c>
      <c r="K7" s="206">
        <v>0</v>
      </c>
      <c r="L7" s="206">
        <v>0</v>
      </c>
      <c r="M7" s="206">
        <v>0</v>
      </c>
    </row>
    <row r="8" spans="1:13">
      <c r="A8" s="750"/>
      <c r="B8" s="753"/>
      <c r="C8" s="756"/>
      <c r="D8" s="205">
        <v>9</v>
      </c>
      <c r="E8" s="206">
        <v>9</v>
      </c>
      <c r="F8" s="206">
        <v>0</v>
      </c>
      <c r="G8" s="206">
        <v>9</v>
      </c>
      <c r="H8" s="206">
        <v>0</v>
      </c>
      <c r="I8" s="206">
        <v>9</v>
      </c>
      <c r="J8" s="206">
        <v>0</v>
      </c>
      <c r="K8" s="206">
        <v>0</v>
      </c>
      <c r="L8" s="206">
        <v>0</v>
      </c>
      <c r="M8" s="206">
        <v>0</v>
      </c>
    </row>
    <row r="9" spans="1:13">
      <c r="A9" s="750"/>
      <c r="B9" s="753"/>
      <c r="C9" s="756"/>
      <c r="D9" s="205">
        <v>8</v>
      </c>
      <c r="E9" s="206">
        <v>8</v>
      </c>
      <c r="F9" s="206">
        <v>0</v>
      </c>
      <c r="G9" s="206">
        <v>8</v>
      </c>
      <c r="H9" s="206">
        <v>0</v>
      </c>
      <c r="I9" s="206">
        <v>8</v>
      </c>
      <c r="J9" s="206">
        <v>0</v>
      </c>
      <c r="K9" s="206">
        <v>0</v>
      </c>
      <c r="L9" s="206">
        <v>0</v>
      </c>
      <c r="M9" s="206">
        <v>0</v>
      </c>
    </row>
    <row r="10" spans="1:13">
      <c r="A10" s="750"/>
      <c r="B10" s="753"/>
      <c r="C10" s="756"/>
      <c r="D10" s="205">
        <v>7</v>
      </c>
      <c r="E10" s="206">
        <v>3</v>
      </c>
      <c r="F10" s="206">
        <v>0</v>
      </c>
      <c r="G10" s="206">
        <v>3</v>
      </c>
      <c r="H10" s="206">
        <v>0</v>
      </c>
      <c r="I10" s="206">
        <v>3</v>
      </c>
      <c r="J10" s="206">
        <v>0</v>
      </c>
      <c r="K10" s="206">
        <v>0</v>
      </c>
      <c r="L10" s="206">
        <v>0</v>
      </c>
      <c r="M10" s="206">
        <v>0</v>
      </c>
    </row>
    <row r="11" spans="1:13">
      <c r="A11" s="750"/>
      <c r="B11" s="754"/>
      <c r="C11" s="756"/>
      <c r="D11" s="205">
        <v>6</v>
      </c>
      <c r="E11" s="206">
        <v>4</v>
      </c>
      <c r="F11" s="206">
        <v>0</v>
      </c>
      <c r="G11" s="206">
        <v>4</v>
      </c>
      <c r="H11" s="206">
        <v>0</v>
      </c>
      <c r="I11" s="206">
        <v>4</v>
      </c>
      <c r="J11" s="206">
        <v>0</v>
      </c>
      <c r="K11" s="206">
        <v>0</v>
      </c>
      <c r="L11" s="206">
        <v>0</v>
      </c>
      <c r="M11" s="206">
        <v>0</v>
      </c>
    </row>
    <row r="12" spans="1:13">
      <c r="A12" s="750"/>
      <c r="B12" s="752" t="s">
        <v>16</v>
      </c>
      <c r="C12" s="756"/>
      <c r="D12" s="205">
        <v>5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</row>
    <row r="13" spans="1:13">
      <c r="A13" s="750"/>
      <c r="B13" s="753"/>
      <c r="C13" s="756"/>
      <c r="D13" s="205">
        <v>4</v>
      </c>
      <c r="E13" s="206">
        <v>2</v>
      </c>
      <c r="F13" s="206">
        <v>0</v>
      </c>
      <c r="G13" s="206">
        <v>2</v>
      </c>
      <c r="H13" s="206">
        <v>0</v>
      </c>
      <c r="I13" s="206">
        <v>2</v>
      </c>
      <c r="J13" s="206">
        <v>0</v>
      </c>
      <c r="K13" s="206">
        <v>0</v>
      </c>
      <c r="L13" s="206">
        <v>0</v>
      </c>
      <c r="M13" s="206">
        <v>0</v>
      </c>
    </row>
    <row r="14" spans="1:13">
      <c r="A14" s="750"/>
      <c r="B14" s="753"/>
      <c r="C14" s="756"/>
      <c r="D14" s="205">
        <v>3</v>
      </c>
      <c r="E14" s="206">
        <v>1</v>
      </c>
      <c r="F14" s="206">
        <v>0</v>
      </c>
      <c r="G14" s="206">
        <v>1</v>
      </c>
      <c r="H14" s="206">
        <v>0</v>
      </c>
      <c r="I14" s="206">
        <v>1</v>
      </c>
      <c r="J14" s="206">
        <v>0</v>
      </c>
      <c r="K14" s="206">
        <v>0</v>
      </c>
      <c r="L14" s="206">
        <v>0</v>
      </c>
      <c r="M14" s="206">
        <v>0</v>
      </c>
    </row>
    <row r="15" spans="1:13">
      <c r="A15" s="750"/>
      <c r="B15" s="753"/>
      <c r="C15" s="756"/>
      <c r="D15" s="205">
        <v>2</v>
      </c>
      <c r="E15" s="206">
        <v>0</v>
      </c>
      <c r="F15" s="206">
        <v>3</v>
      </c>
      <c r="G15" s="206">
        <v>3</v>
      </c>
      <c r="H15" s="206">
        <v>0</v>
      </c>
      <c r="I15" s="206">
        <v>3</v>
      </c>
      <c r="J15" s="206">
        <v>0</v>
      </c>
      <c r="K15" s="206">
        <v>0</v>
      </c>
      <c r="L15" s="206">
        <v>0</v>
      </c>
      <c r="M15" s="206">
        <v>0</v>
      </c>
    </row>
    <row r="16" spans="1:13">
      <c r="A16" s="751"/>
      <c r="B16" s="754"/>
      <c r="C16" s="757"/>
      <c r="D16" s="205">
        <v>1</v>
      </c>
      <c r="E16" s="206">
        <v>0</v>
      </c>
      <c r="F16" s="206">
        <v>1</v>
      </c>
      <c r="G16" s="206">
        <v>1</v>
      </c>
      <c r="H16" s="206">
        <v>8</v>
      </c>
      <c r="I16" s="206">
        <v>9</v>
      </c>
      <c r="J16" s="206">
        <v>0</v>
      </c>
      <c r="K16" s="206">
        <v>0</v>
      </c>
      <c r="L16" s="206">
        <v>0</v>
      </c>
      <c r="M16" s="206">
        <v>0</v>
      </c>
    </row>
    <row r="17" spans="1:13">
      <c r="A17" s="744" t="s">
        <v>17</v>
      </c>
      <c r="B17" s="745"/>
      <c r="C17" s="745"/>
      <c r="D17" s="746"/>
      <c r="E17" s="206">
        <v>130</v>
      </c>
      <c r="F17" s="206">
        <v>4</v>
      </c>
      <c r="G17" s="206">
        <v>134</v>
      </c>
      <c r="H17" s="206">
        <v>8</v>
      </c>
      <c r="I17" s="206">
        <v>142</v>
      </c>
      <c r="J17" s="206">
        <v>31</v>
      </c>
      <c r="K17" s="206">
        <v>4</v>
      </c>
      <c r="L17" s="206">
        <v>35</v>
      </c>
      <c r="M17" s="206">
        <v>9</v>
      </c>
    </row>
    <row r="18" spans="1:13">
      <c r="A18" s="749" t="s">
        <v>18</v>
      </c>
      <c r="B18" s="749" t="s">
        <v>13</v>
      </c>
      <c r="C18" s="749" t="s">
        <v>19</v>
      </c>
      <c r="D18" s="205">
        <v>13</v>
      </c>
      <c r="E18" s="206">
        <v>203</v>
      </c>
      <c r="F18" s="206">
        <v>0</v>
      </c>
      <c r="G18" s="206">
        <v>203</v>
      </c>
      <c r="H18" s="206">
        <v>0</v>
      </c>
      <c r="I18" s="206">
        <v>203</v>
      </c>
      <c r="J18" s="206">
        <v>40</v>
      </c>
      <c r="K18" s="206">
        <v>12</v>
      </c>
      <c r="L18" s="206">
        <v>52</v>
      </c>
      <c r="M18" s="206">
        <v>16</v>
      </c>
    </row>
    <row r="19" spans="1:13">
      <c r="A19" s="750"/>
      <c r="B19" s="750"/>
      <c r="C19" s="750"/>
      <c r="D19" s="205">
        <v>12</v>
      </c>
      <c r="E19" s="206">
        <v>3</v>
      </c>
      <c r="F19" s="206">
        <v>0</v>
      </c>
      <c r="G19" s="206">
        <v>3</v>
      </c>
      <c r="H19" s="206">
        <v>0</v>
      </c>
      <c r="I19" s="206">
        <v>3</v>
      </c>
      <c r="J19" s="206">
        <v>0</v>
      </c>
      <c r="K19" s="206">
        <v>0</v>
      </c>
      <c r="L19" s="206">
        <v>0</v>
      </c>
      <c r="M19" s="206">
        <v>0</v>
      </c>
    </row>
    <row r="20" spans="1:13">
      <c r="A20" s="750"/>
      <c r="B20" s="751"/>
      <c r="C20" s="750"/>
      <c r="D20" s="205">
        <v>11</v>
      </c>
      <c r="E20" s="206">
        <v>8</v>
      </c>
      <c r="F20" s="206">
        <v>0</v>
      </c>
      <c r="G20" s="206">
        <v>8</v>
      </c>
      <c r="H20" s="206">
        <v>0</v>
      </c>
      <c r="I20" s="206">
        <v>8</v>
      </c>
      <c r="J20" s="206">
        <v>0</v>
      </c>
      <c r="K20" s="206">
        <v>0</v>
      </c>
      <c r="L20" s="206">
        <v>0</v>
      </c>
      <c r="M20" s="206">
        <v>0</v>
      </c>
    </row>
    <row r="21" spans="1:13">
      <c r="A21" s="750"/>
      <c r="B21" s="752" t="s">
        <v>15</v>
      </c>
      <c r="C21" s="750"/>
      <c r="D21" s="205">
        <v>10</v>
      </c>
      <c r="E21" s="206">
        <v>7</v>
      </c>
      <c r="F21" s="206">
        <v>0</v>
      </c>
      <c r="G21" s="206">
        <v>7</v>
      </c>
      <c r="H21" s="206">
        <v>0</v>
      </c>
      <c r="I21" s="206">
        <v>7</v>
      </c>
      <c r="J21" s="206">
        <v>0</v>
      </c>
      <c r="K21" s="206">
        <v>1</v>
      </c>
      <c r="L21" s="206">
        <v>1</v>
      </c>
      <c r="M21" s="206">
        <v>2</v>
      </c>
    </row>
    <row r="22" spans="1:13">
      <c r="A22" s="750"/>
      <c r="B22" s="753"/>
      <c r="C22" s="750"/>
      <c r="D22" s="205">
        <v>9</v>
      </c>
      <c r="E22" s="206">
        <v>4</v>
      </c>
      <c r="F22" s="206">
        <v>0</v>
      </c>
      <c r="G22" s="206">
        <v>4</v>
      </c>
      <c r="H22" s="206">
        <v>0</v>
      </c>
      <c r="I22" s="206">
        <v>4</v>
      </c>
      <c r="J22" s="206">
        <v>0</v>
      </c>
      <c r="K22" s="206">
        <v>0</v>
      </c>
      <c r="L22" s="206">
        <v>0</v>
      </c>
      <c r="M22" s="206">
        <v>0</v>
      </c>
    </row>
    <row r="23" spans="1:13">
      <c r="A23" s="750"/>
      <c r="B23" s="753"/>
      <c r="C23" s="750"/>
      <c r="D23" s="205">
        <v>8</v>
      </c>
      <c r="E23" s="206">
        <v>5</v>
      </c>
      <c r="F23" s="206">
        <v>0</v>
      </c>
      <c r="G23" s="206">
        <v>5</v>
      </c>
      <c r="H23" s="206">
        <v>0</v>
      </c>
      <c r="I23" s="206">
        <v>5</v>
      </c>
      <c r="J23" s="206">
        <v>0</v>
      </c>
      <c r="K23" s="206">
        <v>0</v>
      </c>
      <c r="L23" s="206">
        <v>0</v>
      </c>
      <c r="M23" s="206">
        <v>0</v>
      </c>
    </row>
    <row r="24" spans="1:13">
      <c r="A24" s="750"/>
      <c r="B24" s="753"/>
      <c r="C24" s="750"/>
      <c r="D24" s="205">
        <v>7</v>
      </c>
      <c r="E24" s="206">
        <v>10</v>
      </c>
      <c r="F24" s="206">
        <v>0</v>
      </c>
      <c r="G24" s="206">
        <v>10</v>
      </c>
      <c r="H24" s="206">
        <v>0</v>
      </c>
      <c r="I24" s="206">
        <v>10</v>
      </c>
      <c r="J24" s="206">
        <v>0</v>
      </c>
      <c r="K24" s="206">
        <v>0</v>
      </c>
      <c r="L24" s="206">
        <v>0</v>
      </c>
      <c r="M24" s="206">
        <v>0</v>
      </c>
    </row>
    <row r="25" spans="1:13">
      <c r="A25" s="750"/>
      <c r="B25" s="754"/>
      <c r="C25" s="750"/>
      <c r="D25" s="205">
        <v>6</v>
      </c>
      <c r="E25" s="206">
        <v>4</v>
      </c>
      <c r="F25" s="206">
        <v>0</v>
      </c>
      <c r="G25" s="206">
        <v>4</v>
      </c>
      <c r="H25" s="206">
        <v>0</v>
      </c>
      <c r="I25" s="206">
        <v>4</v>
      </c>
      <c r="J25" s="206">
        <v>0</v>
      </c>
      <c r="K25" s="206">
        <v>0</v>
      </c>
      <c r="L25" s="206">
        <v>0</v>
      </c>
      <c r="M25" s="206">
        <v>0</v>
      </c>
    </row>
    <row r="26" spans="1:13">
      <c r="A26" s="750"/>
      <c r="B26" s="752" t="s">
        <v>16</v>
      </c>
      <c r="C26" s="750"/>
      <c r="D26" s="205">
        <v>5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</row>
    <row r="27" spans="1:13">
      <c r="A27" s="750"/>
      <c r="B27" s="753"/>
      <c r="C27" s="750"/>
      <c r="D27" s="205">
        <v>4</v>
      </c>
      <c r="E27" s="206">
        <v>4</v>
      </c>
      <c r="F27" s="206">
        <v>0</v>
      </c>
      <c r="G27" s="206">
        <v>4</v>
      </c>
      <c r="H27" s="206">
        <v>0</v>
      </c>
      <c r="I27" s="206">
        <v>4</v>
      </c>
      <c r="J27" s="206">
        <v>0</v>
      </c>
      <c r="K27" s="206">
        <v>0</v>
      </c>
      <c r="L27" s="206">
        <v>0</v>
      </c>
      <c r="M27" s="206">
        <v>0</v>
      </c>
    </row>
    <row r="28" spans="1:13">
      <c r="A28" s="750"/>
      <c r="B28" s="753"/>
      <c r="C28" s="750"/>
      <c r="D28" s="205">
        <v>3</v>
      </c>
      <c r="E28" s="206">
        <v>2</v>
      </c>
      <c r="F28" s="206">
        <v>0</v>
      </c>
      <c r="G28" s="206">
        <v>2</v>
      </c>
      <c r="H28" s="206">
        <v>0</v>
      </c>
      <c r="I28" s="206">
        <v>2</v>
      </c>
      <c r="J28" s="206">
        <v>0</v>
      </c>
      <c r="K28" s="206">
        <v>0</v>
      </c>
      <c r="L28" s="206">
        <v>0</v>
      </c>
      <c r="M28" s="206">
        <v>0</v>
      </c>
    </row>
    <row r="29" spans="1:13">
      <c r="A29" s="750"/>
      <c r="B29" s="753"/>
      <c r="C29" s="750"/>
      <c r="D29" s="205">
        <v>2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</row>
    <row r="30" spans="1:13">
      <c r="A30" s="751"/>
      <c r="B30" s="754"/>
      <c r="C30" s="751"/>
      <c r="D30" s="205">
        <v>1</v>
      </c>
      <c r="E30" s="206">
        <v>0</v>
      </c>
      <c r="F30" s="206">
        <v>1</v>
      </c>
      <c r="G30" s="206">
        <v>1</v>
      </c>
      <c r="H30" s="206">
        <v>23</v>
      </c>
      <c r="I30" s="206">
        <v>24</v>
      </c>
      <c r="J30" s="206">
        <v>0</v>
      </c>
      <c r="K30" s="206">
        <v>0</v>
      </c>
      <c r="L30" s="206">
        <v>0</v>
      </c>
      <c r="M30" s="206">
        <v>0</v>
      </c>
    </row>
    <row r="31" spans="1:13">
      <c r="A31" s="744" t="s">
        <v>20</v>
      </c>
      <c r="B31" s="745"/>
      <c r="C31" s="745"/>
      <c r="D31" s="746"/>
      <c r="E31" s="206">
        <v>250</v>
      </c>
      <c r="F31" s="206">
        <v>1</v>
      </c>
      <c r="G31" s="747" t="s">
        <v>274</v>
      </c>
      <c r="H31" s="748"/>
      <c r="I31" s="206">
        <v>274</v>
      </c>
      <c r="J31" s="206">
        <v>40</v>
      </c>
      <c r="K31" s="206">
        <v>13</v>
      </c>
      <c r="L31" s="206">
        <v>53</v>
      </c>
      <c r="M31" s="207">
        <v>18</v>
      </c>
    </row>
  </sheetData>
  <mergeCells count="23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4:A16"/>
    <mergeCell ref="B4:B6"/>
    <mergeCell ref="C4:C16"/>
    <mergeCell ref="B7:B11"/>
    <mergeCell ref="B12:B16"/>
    <mergeCell ref="A31:D31"/>
    <mergeCell ref="G31:H31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E845-1383-44FB-9B28-E7B80238B58A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784" t="s">
        <v>63</v>
      </c>
      <c r="B1" s="785"/>
      <c r="C1" s="785"/>
      <c r="D1" s="786"/>
      <c r="E1" s="793" t="s">
        <v>64</v>
      </c>
      <c r="F1" s="782"/>
      <c r="G1" s="782"/>
      <c r="H1" s="782"/>
      <c r="I1" s="783"/>
      <c r="J1" s="793" t="s">
        <v>65</v>
      </c>
      <c r="K1" s="782"/>
      <c r="L1" s="782"/>
      <c r="M1" s="783"/>
    </row>
    <row r="2" spans="1:13">
      <c r="A2" s="787"/>
      <c r="B2" s="788"/>
      <c r="C2" s="788"/>
      <c r="D2" s="789"/>
      <c r="E2" s="793" t="s">
        <v>66</v>
      </c>
      <c r="F2" s="782"/>
      <c r="G2" s="783"/>
      <c r="H2" s="794" t="s">
        <v>67</v>
      </c>
      <c r="I2" s="794" t="s">
        <v>68</v>
      </c>
      <c r="J2" s="794" t="s">
        <v>69</v>
      </c>
      <c r="K2" s="794" t="s">
        <v>70</v>
      </c>
      <c r="L2" s="794" t="s">
        <v>68</v>
      </c>
      <c r="M2" s="794" t="s">
        <v>71</v>
      </c>
    </row>
    <row r="3" spans="1:13" ht="24">
      <c r="A3" s="790"/>
      <c r="B3" s="791"/>
      <c r="C3" s="791"/>
      <c r="D3" s="792"/>
      <c r="E3" s="183" t="s">
        <v>72</v>
      </c>
      <c r="F3" s="183" t="s">
        <v>73</v>
      </c>
      <c r="G3" s="183" t="s">
        <v>74</v>
      </c>
      <c r="H3" s="795"/>
      <c r="I3" s="795"/>
      <c r="J3" s="795"/>
      <c r="K3" s="795"/>
      <c r="L3" s="795"/>
      <c r="M3" s="795"/>
    </row>
    <row r="4" spans="1:13">
      <c r="A4" s="184"/>
      <c r="B4" s="185"/>
      <c r="C4" s="186"/>
      <c r="D4" s="187">
        <v>13</v>
      </c>
      <c r="E4" s="188">
        <v>105</v>
      </c>
      <c r="F4" s="188">
        <v>4</v>
      </c>
      <c r="G4" s="189">
        <f t="shared" ref="G4:G16" si="0">E4+F4</f>
        <v>109</v>
      </c>
      <c r="H4" s="188">
        <v>0</v>
      </c>
      <c r="I4" s="189">
        <f t="shared" ref="I4:I16" si="1">G4+H4</f>
        <v>109</v>
      </c>
      <c r="J4" s="190">
        <v>73</v>
      </c>
      <c r="K4" s="190">
        <v>11</v>
      </c>
      <c r="L4" s="191">
        <f t="shared" ref="L4:L16" si="2">J4+K4</f>
        <v>84</v>
      </c>
      <c r="M4" s="190">
        <v>14</v>
      </c>
    </row>
    <row r="5" spans="1:13">
      <c r="A5" s="192" t="s">
        <v>75</v>
      </c>
      <c r="B5" s="193" t="s">
        <v>76</v>
      </c>
      <c r="C5" s="186"/>
      <c r="D5" s="187">
        <v>12</v>
      </c>
      <c r="E5" s="188">
        <v>3</v>
      </c>
      <c r="F5" s="188">
        <v>2</v>
      </c>
      <c r="G5" s="189">
        <f t="shared" si="0"/>
        <v>5</v>
      </c>
      <c r="H5" s="188">
        <v>0</v>
      </c>
      <c r="I5" s="189">
        <f t="shared" si="1"/>
        <v>5</v>
      </c>
      <c r="J5" s="190">
        <v>0</v>
      </c>
      <c r="K5" s="190">
        <v>0</v>
      </c>
      <c r="L5" s="191">
        <f t="shared" si="2"/>
        <v>0</v>
      </c>
      <c r="M5" s="190">
        <v>0</v>
      </c>
    </row>
    <row r="6" spans="1:13">
      <c r="A6" s="192" t="s">
        <v>77</v>
      </c>
      <c r="B6" s="194"/>
      <c r="C6" s="195" t="s">
        <v>78</v>
      </c>
      <c r="D6" s="187">
        <v>11</v>
      </c>
      <c r="E6" s="188">
        <v>5</v>
      </c>
      <c r="F6" s="188">
        <v>4</v>
      </c>
      <c r="G6" s="189">
        <f t="shared" si="0"/>
        <v>9</v>
      </c>
      <c r="H6" s="188">
        <v>0</v>
      </c>
      <c r="I6" s="189">
        <f t="shared" si="1"/>
        <v>9</v>
      </c>
      <c r="J6" s="190">
        <v>0</v>
      </c>
      <c r="K6" s="190">
        <v>0</v>
      </c>
      <c r="L6" s="191">
        <f t="shared" si="2"/>
        <v>0</v>
      </c>
      <c r="M6" s="190">
        <v>0</v>
      </c>
    </row>
    <row r="7" spans="1:13">
      <c r="A7" s="192" t="s">
        <v>75</v>
      </c>
      <c r="B7" s="193"/>
      <c r="C7" s="195" t="s">
        <v>79</v>
      </c>
      <c r="D7" s="187">
        <v>10</v>
      </c>
      <c r="E7" s="188">
        <v>38</v>
      </c>
      <c r="F7" s="188">
        <v>5</v>
      </c>
      <c r="G7" s="189">
        <f t="shared" si="0"/>
        <v>43</v>
      </c>
      <c r="H7" s="188">
        <v>0</v>
      </c>
      <c r="I7" s="189">
        <f t="shared" si="1"/>
        <v>43</v>
      </c>
      <c r="J7" s="190">
        <v>0</v>
      </c>
      <c r="K7" s="190">
        <v>1</v>
      </c>
      <c r="L7" s="191">
        <f t="shared" si="2"/>
        <v>1</v>
      </c>
      <c r="M7" s="190">
        <v>1</v>
      </c>
    </row>
    <row r="8" spans="1:13">
      <c r="A8" s="192" t="s">
        <v>80</v>
      </c>
      <c r="B8" s="193"/>
      <c r="C8" s="195" t="s">
        <v>81</v>
      </c>
      <c r="D8" s="187">
        <v>9</v>
      </c>
      <c r="E8" s="188">
        <v>34</v>
      </c>
      <c r="F8" s="188">
        <v>2</v>
      </c>
      <c r="G8" s="189">
        <f t="shared" si="0"/>
        <v>36</v>
      </c>
      <c r="H8" s="188">
        <v>0</v>
      </c>
      <c r="I8" s="189">
        <f t="shared" si="1"/>
        <v>36</v>
      </c>
      <c r="J8" s="190">
        <v>0</v>
      </c>
      <c r="K8" s="190">
        <v>0</v>
      </c>
      <c r="L8" s="191">
        <f t="shared" si="2"/>
        <v>0</v>
      </c>
      <c r="M8" s="190">
        <v>0</v>
      </c>
    </row>
    <row r="9" spans="1:13">
      <c r="A9" s="192" t="s">
        <v>82</v>
      </c>
      <c r="B9" s="193" t="s">
        <v>83</v>
      </c>
      <c r="C9" s="195" t="s">
        <v>84</v>
      </c>
      <c r="D9" s="187">
        <v>8</v>
      </c>
      <c r="E9" s="188">
        <v>14</v>
      </c>
      <c r="F9" s="188">
        <v>10</v>
      </c>
      <c r="G9" s="189">
        <f t="shared" si="0"/>
        <v>24</v>
      </c>
      <c r="H9" s="188">
        <v>0</v>
      </c>
      <c r="I9" s="189">
        <f t="shared" si="1"/>
        <v>24</v>
      </c>
      <c r="J9" s="190">
        <v>1</v>
      </c>
      <c r="K9" s="190">
        <v>0</v>
      </c>
      <c r="L9" s="191">
        <f t="shared" si="2"/>
        <v>1</v>
      </c>
      <c r="M9" s="190">
        <v>0</v>
      </c>
    </row>
    <row r="10" spans="1:13">
      <c r="A10" s="192" t="s">
        <v>78</v>
      </c>
      <c r="B10" s="193"/>
      <c r="C10" s="195" t="s">
        <v>85</v>
      </c>
      <c r="D10" s="187">
        <v>7</v>
      </c>
      <c r="E10" s="188">
        <v>12</v>
      </c>
      <c r="F10" s="188">
        <v>4</v>
      </c>
      <c r="G10" s="189">
        <f t="shared" si="0"/>
        <v>16</v>
      </c>
      <c r="H10" s="188">
        <v>0</v>
      </c>
      <c r="I10" s="189">
        <f t="shared" si="1"/>
        <v>16</v>
      </c>
      <c r="J10" s="190">
        <v>0</v>
      </c>
      <c r="K10" s="190">
        <v>0</v>
      </c>
      <c r="L10" s="191">
        <f t="shared" si="2"/>
        <v>0</v>
      </c>
      <c r="M10" s="190">
        <v>0</v>
      </c>
    </row>
    <row r="11" spans="1:13">
      <c r="A11" s="192" t="s">
        <v>86</v>
      </c>
      <c r="B11" s="194"/>
      <c r="C11" s="195" t="s">
        <v>82</v>
      </c>
      <c r="D11" s="187">
        <v>6</v>
      </c>
      <c r="E11" s="188">
        <v>1</v>
      </c>
      <c r="F11" s="188">
        <v>1</v>
      </c>
      <c r="G11" s="189">
        <f t="shared" si="0"/>
        <v>2</v>
      </c>
      <c r="H11" s="188">
        <v>0</v>
      </c>
      <c r="I11" s="189">
        <f t="shared" si="1"/>
        <v>2</v>
      </c>
      <c r="J11" s="190">
        <v>0</v>
      </c>
      <c r="K11" s="190">
        <v>0</v>
      </c>
      <c r="L11" s="191">
        <f t="shared" si="2"/>
        <v>0</v>
      </c>
      <c r="M11" s="190">
        <v>0</v>
      </c>
    </row>
    <row r="12" spans="1:13">
      <c r="A12" s="192" t="s">
        <v>75</v>
      </c>
      <c r="B12" s="193"/>
      <c r="C12" s="195" t="s">
        <v>87</v>
      </c>
      <c r="D12" s="187">
        <v>5</v>
      </c>
      <c r="E12" s="188">
        <v>0</v>
      </c>
      <c r="F12" s="188">
        <v>7</v>
      </c>
      <c r="G12" s="189">
        <f t="shared" si="0"/>
        <v>7</v>
      </c>
      <c r="H12" s="188">
        <v>0</v>
      </c>
      <c r="I12" s="189">
        <f t="shared" si="1"/>
        <v>7</v>
      </c>
      <c r="J12" s="190">
        <v>0</v>
      </c>
      <c r="K12" s="190">
        <v>0</v>
      </c>
      <c r="L12" s="191">
        <f t="shared" si="2"/>
        <v>0</v>
      </c>
      <c r="M12" s="190">
        <v>0</v>
      </c>
    </row>
    <row r="13" spans="1:13">
      <c r="A13" s="192"/>
      <c r="B13" s="193"/>
      <c r="C13" s="195" t="s">
        <v>85</v>
      </c>
      <c r="D13" s="187">
        <v>4</v>
      </c>
      <c r="E13" s="188">
        <v>0</v>
      </c>
      <c r="F13" s="188">
        <v>2</v>
      </c>
      <c r="G13" s="189">
        <f t="shared" si="0"/>
        <v>2</v>
      </c>
      <c r="H13" s="188">
        <v>0</v>
      </c>
      <c r="I13" s="189">
        <f t="shared" si="1"/>
        <v>2</v>
      </c>
      <c r="J13" s="190">
        <v>0</v>
      </c>
      <c r="K13" s="190">
        <v>0</v>
      </c>
      <c r="L13" s="191">
        <f t="shared" si="2"/>
        <v>0</v>
      </c>
      <c r="M13" s="190">
        <v>0</v>
      </c>
    </row>
    <row r="14" spans="1:13">
      <c r="A14" s="192"/>
      <c r="B14" s="193" t="s">
        <v>75</v>
      </c>
      <c r="C14" s="186"/>
      <c r="D14" s="187">
        <v>3</v>
      </c>
      <c r="E14" s="188">
        <v>0</v>
      </c>
      <c r="F14" s="188">
        <v>7</v>
      </c>
      <c r="G14" s="189">
        <f t="shared" si="0"/>
        <v>7</v>
      </c>
      <c r="H14" s="188">
        <v>0</v>
      </c>
      <c r="I14" s="189">
        <f t="shared" si="1"/>
        <v>7</v>
      </c>
      <c r="J14" s="190">
        <v>0</v>
      </c>
      <c r="K14" s="190">
        <v>1</v>
      </c>
      <c r="L14" s="191">
        <f t="shared" si="2"/>
        <v>1</v>
      </c>
      <c r="M14" s="190">
        <v>2</v>
      </c>
    </row>
    <row r="15" spans="1:13">
      <c r="A15" s="192"/>
      <c r="B15" s="193"/>
      <c r="C15" s="186"/>
      <c r="D15" s="187">
        <v>2</v>
      </c>
      <c r="E15" s="188">
        <v>0</v>
      </c>
      <c r="F15" s="188">
        <v>2</v>
      </c>
      <c r="G15" s="189">
        <f t="shared" si="0"/>
        <v>2</v>
      </c>
      <c r="H15" s="188">
        <v>0</v>
      </c>
      <c r="I15" s="189">
        <f t="shared" si="1"/>
        <v>2</v>
      </c>
      <c r="J15" s="190">
        <v>0</v>
      </c>
      <c r="K15" s="190">
        <v>0</v>
      </c>
      <c r="L15" s="191">
        <f t="shared" si="2"/>
        <v>0</v>
      </c>
      <c r="M15" s="190">
        <v>0</v>
      </c>
    </row>
    <row r="16" spans="1:13">
      <c r="A16" s="196"/>
      <c r="B16" s="194"/>
      <c r="C16" s="186"/>
      <c r="D16" s="184">
        <v>1</v>
      </c>
      <c r="E16" s="188">
        <v>0</v>
      </c>
      <c r="F16" s="188">
        <v>0</v>
      </c>
      <c r="G16" s="189">
        <f t="shared" si="0"/>
        <v>0</v>
      </c>
      <c r="H16" s="188">
        <v>24</v>
      </c>
      <c r="I16" s="189">
        <f t="shared" si="1"/>
        <v>24</v>
      </c>
      <c r="J16" s="190">
        <v>0</v>
      </c>
      <c r="K16" s="190">
        <v>0</v>
      </c>
      <c r="L16" s="191">
        <f t="shared" si="2"/>
        <v>0</v>
      </c>
      <c r="M16" s="190">
        <v>0</v>
      </c>
    </row>
    <row r="17" spans="1:13">
      <c r="A17" s="781" t="s">
        <v>88</v>
      </c>
      <c r="B17" s="782"/>
      <c r="C17" s="782"/>
      <c r="D17" s="783"/>
      <c r="E17" s="189">
        <f t="shared" ref="E17:M17" si="3">SUM(E4:E16)</f>
        <v>212</v>
      </c>
      <c r="F17" s="189">
        <f t="shared" si="3"/>
        <v>50</v>
      </c>
      <c r="G17" s="197">
        <f t="shared" si="3"/>
        <v>262</v>
      </c>
      <c r="H17" s="189">
        <f t="shared" si="3"/>
        <v>24</v>
      </c>
      <c r="I17" s="197">
        <f t="shared" si="3"/>
        <v>286</v>
      </c>
      <c r="J17" s="198">
        <f t="shared" si="3"/>
        <v>74</v>
      </c>
      <c r="K17" s="198">
        <f t="shared" si="3"/>
        <v>13</v>
      </c>
      <c r="L17" s="189">
        <f t="shared" si="3"/>
        <v>87</v>
      </c>
      <c r="M17" s="189">
        <f t="shared" si="3"/>
        <v>17</v>
      </c>
    </row>
    <row r="18" spans="1:13">
      <c r="A18" s="192"/>
      <c r="B18" s="192"/>
      <c r="C18" s="199"/>
      <c r="D18" s="196">
        <v>13</v>
      </c>
      <c r="E18" s="188">
        <v>220</v>
      </c>
      <c r="F18" s="188">
        <v>29</v>
      </c>
      <c r="G18" s="189">
        <f t="shared" ref="G18:G30" si="4">E18+F18</f>
        <v>249</v>
      </c>
      <c r="H18" s="188">
        <v>0</v>
      </c>
      <c r="I18" s="189">
        <f t="shared" ref="I18:I30" si="5">G18+H18</f>
        <v>249</v>
      </c>
      <c r="J18" s="190">
        <v>113</v>
      </c>
      <c r="K18" s="190">
        <v>21</v>
      </c>
      <c r="L18" s="200">
        <f t="shared" ref="L18:L30" si="6">J18+K18</f>
        <v>134</v>
      </c>
      <c r="M18" s="190">
        <v>25</v>
      </c>
    </row>
    <row r="19" spans="1:13">
      <c r="A19" s="192"/>
      <c r="B19" s="192" t="s">
        <v>76</v>
      </c>
      <c r="C19" s="199"/>
      <c r="D19" s="187">
        <v>12</v>
      </c>
      <c r="E19" s="188">
        <v>5</v>
      </c>
      <c r="F19" s="188">
        <v>0</v>
      </c>
      <c r="G19" s="189">
        <f t="shared" si="4"/>
        <v>5</v>
      </c>
      <c r="H19" s="188">
        <v>0</v>
      </c>
      <c r="I19" s="189">
        <f t="shared" si="5"/>
        <v>5</v>
      </c>
      <c r="J19" s="190">
        <v>0</v>
      </c>
      <c r="K19" s="190">
        <v>0</v>
      </c>
      <c r="L19" s="200">
        <f t="shared" si="6"/>
        <v>0</v>
      </c>
      <c r="M19" s="190">
        <v>0</v>
      </c>
    </row>
    <row r="20" spans="1:13">
      <c r="A20" s="192" t="s">
        <v>86</v>
      </c>
      <c r="B20" s="196"/>
      <c r="C20" s="199"/>
      <c r="D20" s="187">
        <v>11</v>
      </c>
      <c r="E20" s="188">
        <v>3</v>
      </c>
      <c r="F20" s="188">
        <v>1</v>
      </c>
      <c r="G20" s="189">
        <f t="shared" si="4"/>
        <v>4</v>
      </c>
      <c r="H20" s="188">
        <v>0</v>
      </c>
      <c r="I20" s="189">
        <f t="shared" si="5"/>
        <v>4</v>
      </c>
      <c r="J20" s="190">
        <v>0</v>
      </c>
      <c r="K20" s="190">
        <v>0</v>
      </c>
      <c r="L20" s="200">
        <f t="shared" si="6"/>
        <v>0</v>
      </c>
      <c r="M20" s="190">
        <v>0</v>
      </c>
    </row>
    <row r="21" spans="1:13">
      <c r="A21" s="192" t="s">
        <v>89</v>
      </c>
      <c r="B21" s="192"/>
      <c r="C21" s="199" t="s">
        <v>90</v>
      </c>
      <c r="D21" s="187">
        <v>10</v>
      </c>
      <c r="E21" s="188">
        <v>15</v>
      </c>
      <c r="F21" s="188">
        <v>1</v>
      </c>
      <c r="G21" s="189">
        <f t="shared" si="4"/>
        <v>16</v>
      </c>
      <c r="H21" s="188">
        <v>0</v>
      </c>
      <c r="I21" s="189">
        <f t="shared" si="5"/>
        <v>16</v>
      </c>
      <c r="J21" s="190">
        <v>1</v>
      </c>
      <c r="K21" s="190">
        <v>0</v>
      </c>
      <c r="L21" s="200">
        <f t="shared" si="6"/>
        <v>1</v>
      </c>
      <c r="M21" s="190">
        <v>0</v>
      </c>
    </row>
    <row r="22" spans="1:13">
      <c r="A22" s="192" t="s">
        <v>76</v>
      </c>
      <c r="B22" s="192"/>
      <c r="C22" s="199" t="s">
        <v>89</v>
      </c>
      <c r="D22" s="187">
        <v>9</v>
      </c>
      <c r="E22" s="188">
        <v>14</v>
      </c>
      <c r="F22" s="188">
        <v>4</v>
      </c>
      <c r="G22" s="189">
        <f t="shared" si="4"/>
        <v>18</v>
      </c>
      <c r="H22" s="188">
        <v>0</v>
      </c>
      <c r="I22" s="189">
        <f t="shared" si="5"/>
        <v>18</v>
      </c>
      <c r="J22" s="190">
        <v>0</v>
      </c>
      <c r="K22" s="190">
        <v>0</v>
      </c>
      <c r="L22" s="200">
        <f t="shared" si="6"/>
        <v>0</v>
      </c>
      <c r="M22" s="190">
        <v>0</v>
      </c>
    </row>
    <row r="23" spans="1:13">
      <c r="A23" s="192" t="s">
        <v>77</v>
      </c>
      <c r="B23" s="192" t="s">
        <v>83</v>
      </c>
      <c r="C23" s="199" t="s">
        <v>91</v>
      </c>
      <c r="D23" s="187">
        <v>8</v>
      </c>
      <c r="E23" s="188">
        <v>7</v>
      </c>
      <c r="F23" s="188">
        <v>1</v>
      </c>
      <c r="G23" s="189">
        <f t="shared" si="4"/>
        <v>8</v>
      </c>
      <c r="H23" s="188">
        <v>0</v>
      </c>
      <c r="I23" s="189">
        <f t="shared" si="5"/>
        <v>8</v>
      </c>
      <c r="J23" s="190">
        <v>0</v>
      </c>
      <c r="K23" s="190">
        <v>0</v>
      </c>
      <c r="L23" s="200">
        <f t="shared" si="6"/>
        <v>0</v>
      </c>
      <c r="M23" s="190">
        <v>0</v>
      </c>
    </row>
    <row r="24" spans="1:13">
      <c r="A24" s="192" t="s">
        <v>82</v>
      </c>
      <c r="B24" s="192"/>
      <c r="C24" s="199" t="s">
        <v>82</v>
      </c>
      <c r="D24" s="187">
        <v>7</v>
      </c>
      <c r="E24" s="188">
        <v>12</v>
      </c>
      <c r="F24" s="188">
        <v>1</v>
      </c>
      <c r="G24" s="189">
        <f t="shared" si="4"/>
        <v>13</v>
      </c>
      <c r="H24" s="188">
        <v>0</v>
      </c>
      <c r="I24" s="189">
        <f t="shared" si="5"/>
        <v>13</v>
      </c>
      <c r="J24" s="190">
        <v>0</v>
      </c>
      <c r="K24" s="190">
        <v>0</v>
      </c>
      <c r="L24" s="200">
        <f t="shared" si="6"/>
        <v>0</v>
      </c>
      <c r="M24" s="190">
        <v>0</v>
      </c>
    </row>
    <row r="25" spans="1:13">
      <c r="A25" s="192" t="s">
        <v>76</v>
      </c>
      <c r="B25" s="192"/>
      <c r="C25" s="199" t="s">
        <v>87</v>
      </c>
      <c r="D25" s="187">
        <v>6</v>
      </c>
      <c r="E25" s="188">
        <v>2</v>
      </c>
      <c r="F25" s="188">
        <v>2</v>
      </c>
      <c r="G25" s="189">
        <f t="shared" si="4"/>
        <v>4</v>
      </c>
      <c r="H25" s="188">
        <v>0</v>
      </c>
      <c r="I25" s="189">
        <f t="shared" si="5"/>
        <v>4</v>
      </c>
      <c r="J25" s="190">
        <v>0</v>
      </c>
      <c r="K25" s="190">
        <v>0</v>
      </c>
      <c r="L25" s="200">
        <f t="shared" si="6"/>
        <v>0</v>
      </c>
      <c r="M25" s="190">
        <v>0</v>
      </c>
    </row>
    <row r="26" spans="1:13">
      <c r="A26" s="192" t="s">
        <v>87</v>
      </c>
      <c r="B26" s="184"/>
      <c r="C26" s="199"/>
      <c r="D26" s="187">
        <v>5</v>
      </c>
      <c r="E26" s="188">
        <v>1</v>
      </c>
      <c r="F26" s="188">
        <v>7</v>
      </c>
      <c r="G26" s="189">
        <f t="shared" si="4"/>
        <v>8</v>
      </c>
      <c r="H26" s="188">
        <v>0</v>
      </c>
      <c r="I26" s="189">
        <f t="shared" si="5"/>
        <v>8</v>
      </c>
      <c r="J26" s="190">
        <v>0</v>
      </c>
      <c r="K26" s="190">
        <v>0</v>
      </c>
      <c r="L26" s="200">
        <f t="shared" si="6"/>
        <v>0</v>
      </c>
      <c r="M26" s="190">
        <v>0</v>
      </c>
    </row>
    <row r="27" spans="1:13">
      <c r="A27" s="192"/>
      <c r="B27" s="192"/>
      <c r="C27" s="199"/>
      <c r="D27" s="187">
        <v>4</v>
      </c>
      <c r="E27" s="188">
        <v>0</v>
      </c>
      <c r="F27" s="188">
        <v>0</v>
      </c>
      <c r="G27" s="189">
        <f t="shared" si="4"/>
        <v>0</v>
      </c>
      <c r="H27" s="188">
        <v>0</v>
      </c>
      <c r="I27" s="189">
        <f t="shared" si="5"/>
        <v>0</v>
      </c>
      <c r="J27" s="190">
        <v>0</v>
      </c>
      <c r="K27" s="190">
        <v>0</v>
      </c>
      <c r="L27" s="200">
        <f t="shared" si="6"/>
        <v>0</v>
      </c>
      <c r="M27" s="190">
        <v>0</v>
      </c>
    </row>
    <row r="28" spans="1:13">
      <c r="A28" s="192"/>
      <c r="B28" s="192" t="s">
        <v>75</v>
      </c>
      <c r="C28" s="199"/>
      <c r="D28" s="187">
        <v>3</v>
      </c>
      <c r="E28" s="188">
        <v>0</v>
      </c>
      <c r="F28" s="188">
        <v>9</v>
      </c>
      <c r="G28" s="189">
        <f t="shared" si="4"/>
        <v>9</v>
      </c>
      <c r="H28" s="188">
        <v>0</v>
      </c>
      <c r="I28" s="189">
        <f t="shared" si="5"/>
        <v>9</v>
      </c>
      <c r="J28" s="190">
        <v>0</v>
      </c>
      <c r="K28" s="190">
        <v>1</v>
      </c>
      <c r="L28" s="200">
        <f t="shared" si="6"/>
        <v>1</v>
      </c>
      <c r="M28" s="190">
        <v>1</v>
      </c>
    </row>
    <row r="29" spans="1:13">
      <c r="A29" s="192"/>
      <c r="B29" s="192"/>
      <c r="C29" s="199"/>
      <c r="D29" s="187">
        <v>2</v>
      </c>
      <c r="E29" s="188">
        <v>0</v>
      </c>
      <c r="F29" s="188">
        <v>1</v>
      </c>
      <c r="G29" s="189">
        <f t="shared" si="4"/>
        <v>1</v>
      </c>
      <c r="H29" s="188">
        <v>0</v>
      </c>
      <c r="I29" s="189">
        <f t="shared" si="5"/>
        <v>1</v>
      </c>
      <c r="J29" s="190">
        <v>0</v>
      </c>
      <c r="K29" s="190">
        <v>0</v>
      </c>
      <c r="L29" s="200">
        <f t="shared" si="6"/>
        <v>0</v>
      </c>
      <c r="M29" s="190">
        <v>0</v>
      </c>
    </row>
    <row r="30" spans="1:13">
      <c r="A30" s="196"/>
      <c r="B30" s="196"/>
      <c r="C30" s="199"/>
      <c r="D30" s="184">
        <v>1</v>
      </c>
      <c r="E30" s="188">
        <v>0</v>
      </c>
      <c r="F30" s="188">
        <v>0</v>
      </c>
      <c r="G30" s="189">
        <f t="shared" si="4"/>
        <v>0</v>
      </c>
      <c r="H30" s="188">
        <v>53</v>
      </c>
      <c r="I30" s="189">
        <f t="shared" si="5"/>
        <v>53</v>
      </c>
      <c r="J30" s="190">
        <v>0</v>
      </c>
      <c r="K30" s="190">
        <v>1</v>
      </c>
      <c r="L30" s="200">
        <f t="shared" si="6"/>
        <v>1</v>
      </c>
      <c r="M30" s="190">
        <v>2</v>
      </c>
    </row>
    <row r="31" spans="1:13">
      <c r="A31" s="781" t="s">
        <v>92</v>
      </c>
      <c r="B31" s="782"/>
      <c r="C31" s="782"/>
      <c r="D31" s="782"/>
      <c r="E31" s="198">
        <f t="shared" ref="E31:M31" si="7">SUM(E18:E30)</f>
        <v>279</v>
      </c>
      <c r="F31" s="189">
        <f t="shared" si="7"/>
        <v>56</v>
      </c>
      <c r="G31" s="201">
        <f t="shared" si="7"/>
        <v>335</v>
      </c>
      <c r="H31" s="202">
        <f t="shared" si="7"/>
        <v>53</v>
      </c>
      <c r="I31" s="197">
        <f t="shared" si="7"/>
        <v>388</v>
      </c>
      <c r="J31" s="198">
        <f t="shared" si="7"/>
        <v>114</v>
      </c>
      <c r="K31" s="189">
        <f t="shared" si="7"/>
        <v>23</v>
      </c>
      <c r="L31" s="197">
        <f t="shared" si="7"/>
        <v>137</v>
      </c>
      <c r="M31" s="198">
        <f t="shared" si="7"/>
        <v>28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dataValidations count="1">
    <dataValidation type="decimal" operator="greaterThanOrEqual" allowBlank="1" showErrorMessage="1" sqref="E4:M31" xr:uid="{3EBF9CFE-A12D-4808-9548-DB338A7E629A}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2708-0486-4D91-A6BC-04959897D960}">
  <dimension ref="A1:AI31"/>
  <sheetViews>
    <sheetView topLeftCell="Q1" workbookViewId="0">
      <selection activeCell="N4" sqref="N4:N30"/>
    </sheetView>
  </sheetViews>
  <sheetFormatPr defaultRowHeight="15"/>
  <sheetData>
    <row r="1" spans="1:35">
      <c r="A1" s="848" t="s">
        <v>244</v>
      </c>
      <c r="B1" s="849"/>
      <c r="C1" s="849"/>
      <c r="D1" s="849"/>
      <c r="E1" s="849"/>
      <c r="F1" s="850"/>
      <c r="G1" s="827" t="s">
        <v>245</v>
      </c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9"/>
      <c r="V1" s="824" t="s">
        <v>246</v>
      </c>
      <c r="W1" s="825"/>
      <c r="X1" s="825"/>
      <c r="Y1" s="825"/>
      <c r="Z1" s="825"/>
      <c r="AA1" s="825"/>
      <c r="AB1" s="825"/>
      <c r="AC1" s="825"/>
      <c r="AD1" s="825"/>
      <c r="AE1" s="825"/>
      <c r="AF1" s="825"/>
      <c r="AG1" s="825"/>
      <c r="AH1" s="825"/>
      <c r="AI1" s="826"/>
    </row>
    <row r="2" spans="1:35">
      <c r="A2" s="851"/>
      <c r="B2" s="852"/>
      <c r="C2" s="852"/>
      <c r="D2" s="852"/>
      <c r="E2" s="852"/>
      <c r="F2" s="853"/>
      <c r="G2" s="827" t="s">
        <v>247</v>
      </c>
      <c r="H2" s="828"/>
      <c r="I2" s="828"/>
      <c r="J2" s="828"/>
      <c r="K2" s="828"/>
      <c r="L2" s="828"/>
      <c r="M2" s="828"/>
      <c r="N2" s="829"/>
      <c r="O2" s="830" t="s">
        <v>248</v>
      </c>
      <c r="P2" s="831"/>
      <c r="Q2" s="832"/>
      <c r="R2" s="830" t="s">
        <v>249</v>
      </c>
      <c r="S2" s="831"/>
      <c r="T2" s="831"/>
      <c r="U2" s="832"/>
      <c r="V2" s="836" t="s">
        <v>250</v>
      </c>
      <c r="W2" s="837"/>
      <c r="X2" s="837"/>
      <c r="Y2" s="838"/>
      <c r="Z2" s="842" t="s">
        <v>251</v>
      </c>
      <c r="AA2" s="843"/>
      <c r="AB2" s="844"/>
      <c r="AC2" s="830" t="s">
        <v>249</v>
      </c>
      <c r="AD2" s="831"/>
      <c r="AE2" s="832"/>
      <c r="AF2" s="842" t="s">
        <v>252</v>
      </c>
      <c r="AG2" s="843"/>
      <c r="AH2" s="843"/>
      <c r="AI2" s="844"/>
    </row>
    <row r="3" spans="1:35">
      <c r="A3" s="854"/>
      <c r="B3" s="855"/>
      <c r="C3" s="855"/>
      <c r="D3" s="855"/>
      <c r="E3" s="855"/>
      <c r="F3" s="856"/>
      <c r="G3" s="857" t="s">
        <v>253</v>
      </c>
      <c r="H3" s="858"/>
      <c r="I3" s="859"/>
      <c r="J3" s="860" t="s">
        <v>254</v>
      </c>
      <c r="K3" s="861"/>
      <c r="L3" s="861"/>
      <c r="M3" s="862"/>
      <c r="N3" s="176" t="s">
        <v>255</v>
      </c>
      <c r="O3" s="833"/>
      <c r="P3" s="834"/>
      <c r="Q3" s="835"/>
      <c r="R3" s="833"/>
      <c r="S3" s="834"/>
      <c r="T3" s="834"/>
      <c r="U3" s="835"/>
      <c r="V3" s="839"/>
      <c r="W3" s="840"/>
      <c r="X3" s="840"/>
      <c r="Y3" s="841"/>
      <c r="Z3" s="845"/>
      <c r="AA3" s="846"/>
      <c r="AB3" s="847"/>
      <c r="AC3" s="833"/>
      <c r="AD3" s="834"/>
      <c r="AE3" s="835"/>
      <c r="AF3" s="845"/>
      <c r="AG3" s="846"/>
      <c r="AH3" s="846"/>
      <c r="AI3" s="847"/>
    </row>
    <row r="4" spans="1:35">
      <c r="A4" s="177"/>
      <c r="B4" s="809" t="s">
        <v>256</v>
      </c>
      <c r="C4" s="819"/>
      <c r="D4" s="820"/>
      <c r="E4" s="804">
        <v>13</v>
      </c>
      <c r="F4" s="805"/>
      <c r="G4" s="799">
        <v>89</v>
      </c>
      <c r="H4" s="800"/>
      <c r="I4" s="801"/>
      <c r="J4" s="799">
        <v>0</v>
      </c>
      <c r="K4" s="800"/>
      <c r="L4" s="800"/>
      <c r="M4" s="801"/>
      <c r="N4" s="178">
        <v>89</v>
      </c>
      <c r="O4" s="799">
        <v>0</v>
      </c>
      <c r="P4" s="800"/>
      <c r="Q4" s="801"/>
      <c r="R4" s="796">
        <v>89</v>
      </c>
      <c r="S4" s="797"/>
      <c r="T4" s="797"/>
      <c r="U4" s="798"/>
      <c r="V4" s="799">
        <v>13</v>
      </c>
      <c r="W4" s="800"/>
      <c r="X4" s="800"/>
      <c r="Y4" s="801"/>
      <c r="Z4" s="799">
        <v>2</v>
      </c>
      <c r="AA4" s="800"/>
      <c r="AB4" s="801"/>
      <c r="AC4" s="796">
        <v>15</v>
      </c>
      <c r="AD4" s="797"/>
      <c r="AE4" s="798"/>
      <c r="AF4" s="799">
        <v>2</v>
      </c>
      <c r="AG4" s="800"/>
      <c r="AH4" s="800"/>
      <c r="AI4" s="801"/>
    </row>
    <row r="5" spans="1:35">
      <c r="A5" s="179" t="s">
        <v>257</v>
      </c>
      <c r="B5" s="810"/>
      <c r="C5" s="812"/>
      <c r="D5" s="813"/>
      <c r="E5" s="804">
        <v>12</v>
      </c>
      <c r="F5" s="805"/>
      <c r="G5" s="799">
        <v>7</v>
      </c>
      <c r="H5" s="800"/>
      <c r="I5" s="801"/>
      <c r="J5" s="799">
        <v>0</v>
      </c>
      <c r="K5" s="800"/>
      <c r="L5" s="800"/>
      <c r="M5" s="801"/>
      <c r="N5" s="178">
        <v>7</v>
      </c>
      <c r="O5" s="799">
        <v>0</v>
      </c>
      <c r="P5" s="800"/>
      <c r="Q5" s="801"/>
      <c r="R5" s="796">
        <v>7</v>
      </c>
      <c r="S5" s="797"/>
      <c r="T5" s="797"/>
      <c r="U5" s="798"/>
      <c r="V5" s="799">
        <v>0</v>
      </c>
      <c r="W5" s="800"/>
      <c r="X5" s="800"/>
      <c r="Y5" s="801"/>
      <c r="Z5" s="799">
        <v>0</v>
      </c>
      <c r="AA5" s="800"/>
      <c r="AB5" s="801"/>
      <c r="AC5" s="796">
        <v>0</v>
      </c>
      <c r="AD5" s="797"/>
      <c r="AE5" s="798"/>
      <c r="AF5" s="799">
        <v>0</v>
      </c>
      <c r="AG5" s="800"/>
      <c r="AH5" s="800"/>
      <c r="AI5" s="801"/>
    </row>
    <row r="6" spans="1:35">
      <c r="A6" s="179" t="s">
        <v>258</v>
      </c>
      <c r="B6" s="811"/>
      <c r="C6" s="814" t="s">
        <v>259</v>
      </c>
      <c r="D6" s="815"/>
      <c r="E6" s="804">
        <v>11</v>
      </c>
      <c r="F6" s="805"/>
      <c r="G6" s="799">
        <v>6</v>
      </c>
      <c r="H6" s="800"/>
      <c r="I6" s="801"/>
      <c r="J6" s="799">
        <v>0</v>
      </c>
      <c r="K6" s="800"/>
      <c r="L6" s="800"/>
      <c r="M6" s="801"/>
      <c r="N6" s="178">
        <v>6</v>
      </c>
      <c r="O6" s="799">
        <v>0</v>
      </c>
      <c r="P6" s="800"/>
      <c r="Q6" s="801"/>
      <c r="R6" s="796">
        <v>6</v>
      </c>
      <c r="S6" s="797"/>
      <c r="T6" s="797"/>
      <c r="U6" s="798"/>
      <c r="V6" s="799">
        <v>0</v>
      </c>
      <c r="W6" s="800"/>
      <c r="X6" s="800"/>
      <c r="Y6" s="801"/>
      <c r="Z6" s="799">
        <v>0</v>
      </c>
      <c r="AA6" s="800"/>
      <c r="AB6" s="801"/>
      <c r="AC6" s="796">
        <v>0</v>
      </c>
      <c r="AD6" s="797"/>
      <c r="AE6" s="798"/>
      <c r="AF6" s="799">
        <v>0</v>
      </c>
      <c r="AG6" s="800"/>
      <c r="AH6" s="800"/>
      <c r="AI6" s="801"/>
    </row>
    <row r="7" spans="1:35">
      <c r="A7" s="179" t="s">
        <v>257</v>
      </c>
      <c r="B7" s="809" t="s">
        <v>260</v>
      </c>
      <c r="C7" s="814" t="s">
        <v>261</v>
      </c>
      <c r="D7" s="815"/>
      <c r="E7" s="804">
        <v>10</v>
      </c>
      <c r="F7" s="805"/>
      <c r="G7" s="799">
        <v>3</v>
      </c>
      <c r="H7" s="800"/>
      <c r="I7" s="801"/>
      <c r="J7" s="799">
        <v>0</v>
      </c>
      <c r="K7" s="800"/>
      <c r="L7" s="800"/>
      <c r="M7" s="801"/>
      <c r="N7" s="178">
        <v>3</v>
      </c>
      <c r="O7" s="799">
        <v>0</v>
      </c>
      <c r="P7" s="800"/>
      <c r="Q7" s="801"/>
      <c r="R7" s="796">
        <v>3</v>
      </c>
      <c r="S7" s="797"/>
      <c r="T7" s="797"/>
      <c r="U7" s="798"/>
      <c r="V7" s="799">
        <v>0</v>
      </c>
      <c r="W7" s="800"/>
      <c r="X7" s="800"/>
      <c r="Y7" s="801"/>
      <c r="Z7" s="799">
        <v>0</v>
      </c>
      <c r="AA7" s="800"/>
      <c r="AB7" s="801"/>
      <c r="AC7" s="796">
        <v>0</v>
      </c>
      <c r="AD7" s="797"/>
      <c r="AE7" s="798"/>
      <c r="AF7" s="799">
        <v>0</v>
      </c>
      <c r="AG7" s="800"/>
      <c r="AH7" s="800"/>
      <c r="AI7" s="801"/>
    </row>
    <row r="8" spans="1:35">
      <c r="A8" s="179" t="s">
        <v>262</v>
      </c>
      <c r="B8" s="810"/>
      <c r="C8" s="814" t="s">
        <v>263</v>
      </c>
      <c r="D8" s="815"/>
      <c r="E8" s="804">
        <v>9</v>
      </c>
      <c r="F8" s="805"/>
      <c r="G8" s="799">
        <v>2</v>
      </c>
      <c r="H8" s="800"/>
      <c r="I8" s="801"/>
      <c r="J8" s="799">
        <v>0</v>
      </c>
      <c r="K8" s="800"/>
      <c r="L8" s="800"/>
      <c r="M8" s="801"/>
      <c r="N8" s="178">
        <v>2</v>
      </c>
      <c r="O8" s="799">
        <v>0</v>
      </c>
      <c r="P8" s="800"/>
      <c r="Q8" s="801"/>
      <c r="R8" s="796">
        <v>2</v>
      </c>
      <c r="S8" s="797"/>
      <c r="T8" s="797"/>
      <c r="U8" s="798"/>
      <c r="V8" s="799">
        <v>0</v>
      </c>
      <c r="W8" s="800"/>
      <c r="X8" s="800"/>
      <c r="Y8" s="801"/>
      <c r="Z8" s="799">
        <v>0</v>
      </c>
      <c r="AA8" s="800"/>
      <c r="AB8" s="801"/>
      <c r="AC8" s="796">
        <v>0</v>
      </c>
      <c r="AD8" s="797"/>
      <c r="AE8" s="798"/>
      <c r="AF8" s="799">
        <v>0</v>
      </c>
      <c r="AG8" s="800"/>
      <c r="AH8" s="800"/>
      <c r="AI8" s="801"/>
    </row>
    <row r="9" spans="1:35">
      <c r="A9" s="179" t="s">
        <v>264</v>
      </c>
      <c r="B9" s="810"/>
      <c r="C9" s="814" t="s">
        <v>265</v>
      </c>
      <c r="D9" s="815"/>
      <c r="E9" s="804">
        <v>8</v>
      </c>
      <c r="F9" s="805"/>
      <c r="G9" s="799">
        <v>16</v>
      </c>
      <c r="H9" s="800"/>
      <c r="I9" s="801"/>
      <c r="J9" s="799">
        <v>0</v>
      </c>
      <c r="K9" s="800"/>
      <c r="L9" s="800"/>
      <c r="M9" s="801"/>
      <c r="N9" s="178">
        <v>16</v>
      </c>
      <c r="O9" s="799">
        <v>0</v>
      </c>
      <c r="P9" s="800"/>
      <c r="Q9" s="801"/>
      <c r="R9" s="796">
        <v>16</v>
      </c>
      <c r="S9" s="797"/>
      <c r="T9" s="797"/>
      <c r="U9" s="798"/>
      <c r="V9" s="799">
        <v>0</v>
      </c>
      <c r="W9" s="800"/>
      <c r="X9" s="800"/>
      <c r="Y9" s="801"/>
      <c r="Z9" s="799">
        <v>0</v>
      </c>
      <c r="AA9" s="800"/>
      <c r="AB9" s="801"/>
      <c r="AC9" s="796">
        <v>0</v>
      </c>
      <c r="AD9" s="797"/>
      <c r="AE9" s="798"/>
      <c r="AF9" s="799">
        <v>0</v>
      </c>
      <c r="AG9" s="800"/>
      <c r="AH9" s="800"/>
      <c r="AI9" s="801"/>
    </row>
    <row r="10" spans="1:35">
      <c r="A10" s="179" t="s">
        <v>259</v>
      </c>
      <c r="B10" s="810"/>
      <c r="C10" s="814" t="s">
        <v>266</v>
      </c>
      <c r="D10" s="815"/>
      <c r="E10" s="804">
        <v>7</v>
      </c>
      <c r="F10" s="805"/>
      <c r="G10" s="799">
        <v>0</v>
      </c>
      <c r="H10" s="800"/>
      <c r="I10" s="801"/>
      <c r="J10" s="799">
        <v>0</v>
      </c>
      <c r="K10" s="800"/>
      <c r="L10" s="800"/>
      <c r="M10" s="801"/>
      <c r="N10" s="178">
        <v>0</v>
      </c>
      <c r="O10" s="799">
        <v>0</v>
      </c>
      <c r="P10" s="800"/>
      <c r="Q10" s="801"/>
      <c r="R10" s="796">
        <v>0</v>
      </c>
      <c r="S10" s="797"/>
      <c r="T10" s="797"/>
      <c r="U10" s="798"/>
      <c r="V10" s="799">
        <v>0</v>
      </c>
      <c r="W10" s="800"/>
      <c r="X10" s="800"/>
      <c r="Y10" s="801"/>
      <c r="Z10" s="799">
        <v>0</v>
      </c>
      <c r="AA10" s="800"/>
      <c r="AB10" s="801"/>
      <c r="AC10" s="796">
        <v>0</v>
      </c>
      <c r="AD10" s="797"/>
      <c r="AE10" s="798"/>
      <c r="AF10" s="799">
        <v>0</v>
      </c>
      <c r="AG10" s="800"/>
      <c r="AH10" s="800"/>
      <c r="AI10" s="801"/>
    </row>
    <row r="11" spans="1:35">
      <c r="A11" s="179" t="s">
        <v>267</v>
      </c>
      <c r="B11" s="811"/>
      <c r="C11" s="814" t="s">
        <v>264</v>
      </c>
      <c r="D11" s="815"/>
      <c r="E11" s="804">
        <v>6</v>
      </c>
      <c r="F11" s="805"/>
      <c r="G11" s="799">
        <v>0</v>
      </c>
      <c r="H11" s="800"/>
      <c r="I11" s="801"/>
      <c r="J11" s="799">
        <v>0</v>
      </c>
      <c r="K11" s="800"/>
      <c r="L11" s="800"/>
      <c r="M11" s="801"/>
      <c r="N11" s="178">
        <v>0</v>
      </c>
      <c r="O11" s="799">
        <v>0</v>
      </c>
      <c r="P11" s="800"/>
      <c r="Q11" s="801"/>
      <c r="R11" s="796">
        <v>0</v>
      </c>
      <c r="S11" s="797"/>
      <c r="T11" s="797"/>
      <c r="U11" s="798"/>
      <c r="V11" s="799">
        <v>0</v>
      </c>
      <c r="W11" s="800"/>
      <c r="X11" s="800"/>
      <c r="Y11" s="801"/>
      <c r="Z11" s="799">
        <v>0</v>
      </c>
      <c r="AA11" s="800"/>
      <c r="AB11" s="801"/>
      <c r="AC11" s="796">
        <v>0</v>
      </c>
      <c r="AD11" s="797"/>
      <c r="AE11" s="798"/>
      <c r="AF11" s="799">
        <v>0</v>
      </c>
      <c r="AG11" s="800"/>
      <c r="AH11" s="800"/>
      <c r="AI11" s="801"/>
    </row>
    <row r="12" spans="1:35">
      <c r="A12" s="179" t="s">
        <v>257</v>
      </c>
      <c r="B12" s="809" t="s">
        <v>257</v>
      </c>
      <c r="C12" s="814" t="s">
        <v>268</v>
      </c>
      <c r="D12" s="815"/>
      <c r="E12" s="804">
        <v>5</v>
      </c>
      <c r="F12" s="805"/>
      <c r="G12" s="799">
        <v>0</v>
      </c>
      <c r="H12" s="800"/>
      <c r="I12" s="801"/>
      <c r="J12" s="799">
        <v>0</v>
      </c>
      <c r="K12" s="800"/>
      <c r="L12" s="800"/>
      <c r="M12" s="801"/>
      <c r="N12" s="178">
        <v>0</v>
      </c>
      <c r="O12" s="799">
        <v>0</v>
      </c>
      <c r="P12" s="800"/>
      <c r="Q12" s="801"/>
      <c r="R12" s="796">
        <v>0</v>
      </c>
      <c r="S12" s="797"/>
      <c r="T12" s="797"/>
      <c r="U12" s="798"/>
      <c r="V12" s="799">
        <v>0</v>
      </c>
      <c r="W12" s="800"/>
      <c r="X12" s="800"/>
      <c r="Y12" s="801"/>
      <c r="Z12" s="799">
        <v>0</v>
      </c>
      <c r="AA12" s="800"/>
      <c r="AB12" s="801"/>
      <c r="AC12" s="796">
        <v>0</v>
      </c>
      <c r="AD12" s="797"/>
      <c r="AE12" s="798"/>
      <c r="AF12" s="799">
        <v>0</v>
      </c>
      <c r="AG12" s="800"/>
      <c r="AH12" s="800"/>
      <c r="AI12" s="801"/>
    </row>
    <row r="13" spans="1:35">
      <c r="A13" s="180"/>
      <c r="B13" s="810"/>
      <c r="C13" s="814" t="s">
        <v>266</v>
      </c>
      <c r="D13" s="815"/>
      <c r="E13" s="804">
        <v>4</v>
      </c>
      <c r="F13" s="805"/>
      <c r="G13" s="799">
        <v>0</v>
      </c>
      <c r="H13" s="800"/>
      <c r="I13" s="801"/>
      <c r="J13" s="799">
        <v>0</v>
      </c>
      <c r="K13" s="800"/>
      <c r="L13" s="800"/>
      <c r="M13" s="801"/>
      <c r="N13" s="178">
        <v>0</v>
      </c>
      <c r="O13" s="799">
        <v>0</v>
      </c>
      <c r="P13" s="800"/>
      <c r="Q13" s="801"/>
      <c r="R13" s="796">
        <v>0</v>
      </c>
      <c r="S13" s="797"/>
      <c r="T13" s="797"/>
      <c r="U13" s="798"/>
      <c r="V13" s="799">
        <v>0</v>
      </c>
      <c r="W13" s="800"/>
      <c r="X13" s="800"/>
      <c r="Y13" s="801"/>
      <c r="Z13" s="799">
        <v>0</v>
      </c>
      <c r="AA13" s="800"/>
      <c r="AB13" s="801"/>
      <c r="AC13" s="796">
        <v>0</v>
      </c>
      <c r="AD13" s="797"/>
      <c r="AE13" s="798"/>
      <c r="AF13" s="799">
        <v>0</v>
      </c>
      <c r="AG13" s="800"/>
      <c r="AH13" s="800"/>
      <c r="AI13" s="801"/>
    </row>
    <row r="14" spans="1:35">
      <c r="A14" s="180"/>
      <c r="B14" s="810"/>
      <c r="C14" s="812"/>
      <c r="D14" s="813"/>
      <c r="E14" s="804">
        <v>3</v>
      </c>
      <c r="F14" s="805"/>
      <c r="G14" s="799">
        <v>0</v>
      </c>
      <c r="H14" s="800"/>
      <c r="I14" s="801"/>
      <c r="J14" s="799">
        <v>0</v>
      </c>
      <c r="K14" s="800"/>
      <c r="L14" s="800"/>
      <c r="M14" s="801"/>
      <c r="N14" s="178">
        <v>0</v>
      </c>
      <c r="O14" s="799">
        <v>0</v>
      </c>
      <c r="P14" s="800"/>
      <c r="Q14" s="801"/>
      <c r="R14" s="796">
        <v>0</v>
      </c>
      <c r="S14" s="797"/>
      <c r="T14" s="797"/>
      <c r="U14" s="798"/>
      <c r="V14" s="799">
        <v>0</v>
      </c>
      <c r="W14" s="800"/>
      <c r="X14" s="800"/>
      <c r="Y14" s="801"/>
      <c r="Z14" s="799">
        <v>0</v>
      </c>
      <c r="AA14" s="800"/>
      <c r="AB14" s="801"/>
      <c r="AC14" s="796">
        <v>0</v>
      </c>
      <c r="AD14" s="797"/>
      <c r="AE14" s="798"/>
      <c r="AF14" s="799">
        <v>0</v>
      </c>
      <c r="AG14" s="800"/>
      <c r="AH14" s="800"/>
      <c r="AI14" s="801"/>
    </row>
    <row r="15" spans="1:35">
      <c r="A15" s="180"/>
      <c r="B15" s="810"/>
      <c r="C15" s="812"/>
      <c r="D15" s="813"/>
      <c r="E15" s="804">
        <v>2</v>
      </c>
      <c r="F15" s="805"/>
      <c r="G15" s="799">
        <v>0</v>
      </c>
      <c r="H15" s="800"/>
      <c r="I15" s="801"/>
      <c r="J15" s="799">
        <v>0</v>
      </c>
      <c r="K15" s="800"/>
      <c r="L15" s="800"/>
      <c r="M15" s="801"/>
      <c r="N15" s="178">
        <v>0</v>
      </c>
      <c r="O15" s="799">
        <v>0</v>
      </c>
      <c r="P15" s="800"/>
      <c r="Q15" s="801"/>
      <c r="R15" s="796">
        <v>0</v>
      </c>
      <c r="S15" s="797"/>
      <c r="T15" s="797"/>
      <c r="U15" s="798"/>
      <c r="V15" s="799">
        <v>0</v>
      </c>
      <c r="W15" s="800"/>
      <c r="X15" s="800"/>
      <c r="Y15" s="801"/>
      <c r="Z15" s="799">
        <v>0</v>
      </c>
      <c r="AA15" s="800"/>
      <c r="AB15" s="801"/>
      <c r="AC15" s="796">
        <v>0</v>
      </c>
      <c r="AD15" s="797"/>
      <c r="AE15" s="798"/>
      <c r="AF15" s="799">
        <v>0</v>
      </c>
      <c r="AG15" s="800"/>
      <c r="AH15" s="800"/>
      <c r="AI15" s="801"/>
    </row>
    <row r="16" spans="1:35">
      <c r="A16" s="181"/>
      <c r="B16" s="811"/>
      <c r="C16" s="802"/>
      <c r="D16" s="803"/>
      <c r="E16" s="804">
        <v>1</v>
      </c>
      <c r="F16" s="805"/>
      <c r="G16" s="799">
        <v>0</v>
      </c>
      <c r="H16" s="800"/>
      <c r="I16" s="801"/>
      <c r="J16" s="799">
        <v>0</v>
      </c>
      <c r="K16" s="800"/>
      <c r="L16" s="800"/>
      <c r="M16" s="801"/>
      <c r="N16" s="178">
        <v>0</v>
      </c>
      <c r="O16" s="799">
        <v>1</v>
      </c>
      <c r="P16" s="800"/>
      <c r="Q16" s="801"/>
      <c r="R16" s="796">
        <v>1</v>
      </c>
      <c r="S16" s="797"/>
      <c r="T16" s="797"/>
      <c r="U16" s="798"/>
      <c r="V16" s="799">
        <v>0</v>
      </c>
      <c r="W16" s="800"/>
      <c r="X16" s="800"/>
      <c r="Y16" s="801"/>
      <c r="Z16" s="799">
        <v>0</v>
      </c>
      <c r="AA16" s="800"/>
      <c r="AB16" s="801"/>
      <c r="AC16" s="796">
        <v>0</v>
      </c>
      <c r="AD16" s="797"/>
      <c r="AE16" s="798"/>
      <c r="AF16" s="799">
        <v>0</v>
      </c>
      <c r="AG16" s="800"/>
      <c r="AH16" s="800"/>
      <c r="AI16" s="801"/>
    </row>
    <row r="17" spans="1:35">
      <c r="A17" s="821" t="s">
        <v>269</v>
      </c>
      <c r="B17" s="822"/>
      <c r="C17" s="822"/>
      <c r="D17" s="822"/>
      <c r="E17" s="822"/>
      <c r="F17" s="823"/>
      <c r="G17" s="796">
        <v>123</v>
      </c>
      <c r="H17" s="797"/>
      <c r="I17" s="798"/>
      <c r="J17" s="796">
        <v>0</v>
      </c>
      <c r="K17" s="797"/>
      <c r="L17" s="797"/>
      <c r="M17" s="798"/>
      <c r="N17" s="178">
        <v>123</v>
      </c>
      <c r="O17" s="796">
        <v>1</v>
      </c>
      <c r="P17" s="797"/>
      <c r="Q17" s="798"/>
      <c r="R17" s="796">
        <v>124</v>
      </c>
      <c r="S17" s="797"/>
      <c r="T17" s="797"/>
      <c r="U17" s="798"/>
      <c r="V17" s="796">
        <v>13</v>
      </c>
      <c r="W17" s="797"/>
      <c r="X17" s="797"/>
      <c r="Y17" s="798"/>
      <c r="Z17" s="796">
        <v>2</v>
      </c>
      <c r="AA17" s="797"/>
      <c r="AB17" s="798"/>
      <c r="AC17" s="796">
        <v>15</v>
      </c>
      <c r="AD17" s="797"/>
      <c r="AE17" s="798"/>
      <c r="AF17" s="796">
        <v>2</v>
      </c>
      <c r="AG17" s="797"/>
      <c r="AH17" s="797"/>
      <c r="AI17" s="798"/>
    </row>
    <row r="18" spans="1:35">
      <c r="A18" s="177"/>
      <c r="B18" s="816" t="s">
        <v>256</v>
      </c>
      <c r="C18" s="819"/>
      <c r="D18" s="820"/>
      <c r="E18" s="804">
        <v>13</v>
      </c>
      <c r="F18" s="805"/>
      <c r="G18" s="799">
        <v>199</v>
      </c>
      <c r="H18" s="800"/>
      <c r="I18" s="801"/>
      <c r="J18" s="799">
        <v>0</v>
      </c>
      <c r="K18" s="800"/>
      <c r="L18" s="800"/>
      <c r="M18" s="801"/>
      <c r="N18" s="178">
        <v>199</v>
      </c>
      <c r="O18" s="799">
        <v>0</v>
      </c>
      <c r="P18" s="800"/>
      <c r="Q18" s="801"/>
      <c r="R18" s="796">
        <v>199</v>
      </c>
      <c r="S18" s="797"/>
      <c r="T18" s="797"/>
      <c r="U18" s="798"/>
      <c r="V18" s="799">
        <v>11</v>
      </c>
      <c r="W18" s="800"/>
      <c r="X18" s="800"/>
      <c r="Y18" s="801"/>
      <c r="Z18" s="799">
        <v>3</v>
      </c>
      <c r="AA18" s="800"/>
      <c r="AB18" s="801"/>
      <c r="AC18" s="796">
        <v>14</v>
      </c>
      <c r="AD18" s="797"/>
      <c r="AE18" s="798"/>
      <c r="AF18" s="799">
        <v>3</v>
      </c>
      <c r="AG18" s="800"/>
      <c r="AH18" s="800"/>
      <c r="AI18" s="801"/>
    </row>
    <row r="19" spans="1:35">
      <c r="A19" s="180"/>
      <c r="B19" s="817"/>
      <c r="C19" s="812"/>
      <c r="D19" s="813"/>
      <c r="E19" s="804">
        <v>12</v>
      </c>
      <c r="F19" s="805"/>
      <c r="G19" s="799">
        <v>1</v>
      </c>
      <c r="H19" s="800"/>
      <c r="I19" s="801"/>
      <c r="J19" s="799">
        <v>0</v>
      </c>
      <c r="K19" s="800"/>
      <c r="L19" s="800"/>
      <c r="M19" s="801"/>
      <c r="N19" s="178">
        <v>1</v>
      </c>
      <c r="O19" s="799">
        <v>0</v>
      </c>
      <c r="P19" s="800"/>
      <c r="Q19" s="801"/>
      <c r="R19" s="796">
        <v>1</v>
      </c>
      <c r="S19" s="797"/>
      <c r="T19" s="797"/>
      <c r="U19" s="798"/>
      <c r="V19" s="799">
        <v>0</v>
      </c>
      <c r="W19" s="800"/>
      <c r="X19" s="800"/>
      <c r="Y19" s="801"/>
      <c r="Z19" s="799">
        <v>0</v>
      </c>
      <c r="AA19" s="800"/>
      <c r="AB19" s="801"/>
      <c r="AC19" s="796">
        <v>0</v>
      </c>
      <c r="AD19" s="797"/>
      <c r="AE19" s="798"/>
      <c r="AF19" s="799">
        <v>0</v>
      </c>
      <c r="AG19" s="800"/>
      <c r="AH19" s="800"/>
      <c r="AI19" s="801"/>
    </row>
    <row r="20" spans="1:35">
      <c r="A20" s="179" t="s">
        <v>267</v>
      </c>
      <c r="B20" s="818"/>
      <c r="C20" s="812"/>
      <c r="D20" s="813"/>
      <c r="E20" s="804">
        <v>11</v>
      </c>
      <c r="F20" s="805"/>
      <c r="G20" s="799">
        <v>2</v>
      </c>
      <c r="H20" s="800"/>
      <c r="I20" s="801"/>
      <c r="J20" s="799">
        <v>0</v>
      </c>
      <c r="K20" s="800"/>
      <c r="L20" s="800"/>
      <c r="M20" s="801"/>
      <c r="N20" s="178">
        <v>2</v>
      </c>
      <c r="O20" s="799">
        <v>0</v>
      </c>
      <c r="P20" s="800"/>
      <c r="Q20" s="801"/>
      <c r="R20" s="796">
        <v>2</v>
      </c>
      <c r="S20" s="797"/>
      <c r="T20" s="797"/>
      <c r="U20" s="798"/>
      <c r="V20" s="799">
        <v>0</v>
      </c>
      <c r="W20" s="800"/>
      <c r="X20" s="800"/>
      <c r="Y20" s="801"/>
      <c r="Z20" s="799">
        <v>0</v>
      </c>
      <c r="AA20" s="800"/>
      <c r="AB20" s="801"/>
      <c r="AC20" s="796">
        <v>0</v>
      </c>
      <c r="AD20" s="797"/>
      <c r="AE20" s="798"/>
      <c r="AF20" s="799">
        <v>0</v>
      </c>
      <c r="AG20" s="800"/>
      <c r="AH20" s="800"/>
      <c r="AI20" s="801"/>
    </row>
    <row r="21" spans="1:35">
      <c r="A21" s="179" t="s">
        <v>270</v>
      </c>
      <c r="B21" s="809" t="s">
        <v>260</v>
      </c>
      <c r="C21" s="814" t="s">
        <v>271</v>
      </c>
      <c r="D21" s="815"/>
      <c r="E21" s="804">
        <v>10</v>
      </c>
      <c r="F21" s="805"/>
      <c r="G21" s="799">
        <v>2</v>
      </c>
      <c r="H21" s="800"/>
      <c r="I21" s="801"/>
      <c r="J21" s="799">
        <v>0</v>
      </c>
      <c r="K21" s="800"/>
      <c r="L21" s="800"/>
      <c r="M21" s="801"/>
      <c r="N21" s="178">
        <v>2</v>
      </c>
      <c r="O21" s="799">
        <v>0</v>
      </c>
      <c r="P21" s="800"/>
      <c r="Q21" s="801"/>
      <c r="R21" s="796">
        <v>2</v>
      </c>
      <c r="S21" s="797"/>
      <c r="T21" s="797"/>
      <c r="U21" s="798"/>
      <c r="V21" s="799">
        <v>0</v>
      </c>
      <c r="W21" s="800"/>
      <c r="X21" s="800"/>
      <c r="Y21" s="801"/>
      <c r="Z21" s="799">
        <v>0</v>
      </c>
      <c r="AA21" s="800"/>
      <c r="AB21" s="801"/>
      <c r="AC21" s="796">
        <v>0</v>
      </c>
      <c r="AD21" s="797"/>
      <c r="AE21" s="798"/>
      <c r="AF21" s="799">
        <v>0</v>
      </c>
      <c r="AG21" s="800"/>
      <c r="AH21" s="800"/>
      <c r="AI21" s="801"/>
    </row>
    <row r="22" spans="1:35">
      <c r="A22" s="179" t="s">
        <v>256</v>
      </c>
      <c r="B22" s="810"/>
      <c r="C22" s="814" t="s">
        <v>270</v>
      </c>
      <c r="D22" s="815"/>
      <c r="E22" s="804">
        <v>9</v>
      </c>
      <c r="F22" s="805"/>
      <c r="G22" s="799">
        <v>2</v>
      </c>
      <c r="H22" s="800"/>
      <c r="I22" s="801"/>
      <c r="J22" s="799">
        <v>0</v>
      </c>
      <c r="K22" s="800"/>
      <c r="L22" s="800"/>
      <c r="M22" s="801"/>
      <c r="N22" s="178">
        <v>2</v>
      </c>
      <c r="O22" s="799">
        <v>0</v>
      </c>
      <c r="P22" s="800"/>
      <c r="Q22" s="801"/>
      <c r="R22" s="796">
        <v>2</v>
      </c>
      <c r="S22" s="797"/>
      <c r="T22" s="797"/>
      <c r="U22" s="798"/>
      <c r="V22" s="799">
        <v>0</v>
      </c>
      <c r="W22" s="800"/>
      <c r="X22" s="800"/>
      <c r="Y22" s="801"/>
      <c r="Z22" s="799">
        <v>0</v>
      </c>
      <c r="AA22" s="800"/>
      <c r="AB22" s="801"/>
      <c r="AC22" s="796">
        <v>0</v>
      </c>
      <c r="AD22" s="797"/>
      <c r="AE22" s="798"/>
      <c r="AF22" s="799">
        <v>0</v>
      </c>
      <c r="AG22" s="800"/>
      <c r="AH22" s="800"/>
      <c r="AI22" s="801"/>
    </row>
    <row r="23" spans="1:35">
      <c r="A23" s="179" t="s">
        <v>258</v>
      </c>
      <c r="B23" s="810"/>
      <c r="C23" s="814" t="s">
        <v>272</v>
      </c>
      <c r="D23" s="815"/>
      <c r="E23" s="804">
        <v>8</v>
      </c>
      <c r="F23" s="805"/>
      <c r="G23" s="799">
        <v>1</v>
      </c>
      <c r="H23" s="800"/>
      <c r="I23" s="801"/>
      <c r="J23" s="799">
        <v>0</v>
      </c>
      <c r="K23" s="800"/>
      <c r="L23" s="800"/>
      <c r="M23" s="801"/>
      <c r="N23" s="178">
        <v>1</v>
      </c>
      <c r="O23" s="799">
        <v>0</v>
      </c>
      <c r="P23" s="800"/>
      <c r="Q23" s="801"/>
      <c r="R23" s="796">
        <v>1</v>
      </c>
      <c r="S23" s="797"/>
      <c r="T23" s="797"/>
      <c r="U23" s="798"/>
      <c r="V23" s="799">
        <v>0</v>
      </c>
      <c r="W23" s="800"/>
      <c r="X23" s="800"/>
      <c r="Y23" s="801"/>
      <c r="Z23" s="799">
        <v>0</v>
      </c>
      <c r="AA23" s="800"/>
      <c r="AB23" s="801"/>
      <c r="AC23" s="796">
        <v>0</v>
      </c>
      <c r="AD23" s="797"/>
      <c r="AE23" s="798"/>
      <c r="AF23" s="799">
        <v>0</v>
      </c>
      <c r="AG23" s="800"/>
      <c r="AH23" s="800"/>
      <c r="AI23" s="801"/>
    </row>
    <row r="24" spans="1:35">
      <c r="A24" s="179" t="s">
        <v>264</v>
      </c>
      <c r="B24" s="810"/>
      <c r="C24" s="814" t="s">
        <v>264</v>
      </c>
      <c r="D24" s="815"/>
      <c r="E24" s="804">
        <v>7</v>
      </c>
      <c r="F24" s="805"/>
      <c r="G24" s="799">
        <v>6</v>
      </c>
      <c r="H24" s="800"/>
      <c r="I24" s="801"/>
      <c r="J24" s="799">
        <v>0</v>
      </c>
      <c r="K24" s="800"/>
      <c r="L24" s="800"/>
      <c r="M24" s="801"/>
      <c r="N24" s="178">
        <v>6</v>
      </c>
      <c r="O24" s="799">
        <v>0</v>
      </c>
      <c r="P24" s="800"/>
      <c r="Q24" s="801"/>
      <c r="R24" s="796">
        <v>6</v>
      </c>
      <c r="S24" s="797"/>
      <c r="T24" s="797"/>
      <c r="U24" s="798"/>
      <c r="V24" s="799">
        <v>0</v>
      </c>
      <c r="W24" s="800"/>
      <c r="X24" s="800"/>
      <c r="Y24" s="801"/>
      <c r="Z24" s="799">
        <v>1</v>
      </c>
      <c r="AA24" s="800"/>
      <c r="AB24" s="801"/>
      <c r="AC24" s="796">
        <v>1</v>
      </c>
      <c r="AD24" s="797"/>
      <c r="AE24" s="798"/>
      <c r="AF24" s="799">
        <v>1</v>
      </c>
      <c r="AG24" s="800"/>
      <c r="AH24" s="800"/>
      <c r="AI24" s="801"/>
    </row>
    <row r="25" spans="1:35">
      <c r="A25" s="179" t="s">
        <v>256</v>
      </c>
      <c r="B25" s="811"/>
      <c r="C25" s="814" t="s">
        <v>268</v>
      </c>
      <c r="D25" s="815"/>
      <c r="E25" s="804">
        <v>6</v>
      </c>
      <c r="F25" s="805"/>
      <c r="G25" s="799">
        <v>1</v>
      </c>
      <c r="H25" s="800"/>
      <c r="I25" s="801"/>
      <c r="J25" s="799">
        <v>0</v>
      </c>
      <c r="K25" s="800"/>
      <c r="L25" s="800"/>
      <c r="M25" s="801"/>
      <c r="N25" s="178">
        <v>1</v>
      </c>
      <c r="O25" s="799">
        <v>0</v>
      </c>
      <c r="P25" s="800"/>
      <c r="Q25" s="801"/>
      <c r="R25" s="796">
        <v>1</v>
      </c>
      <c r="S25" s="797"/>
      <c r="T25" s="797"/>
      <c r="U25" s="798"/>
      <c r="V25" s="799">
        <v>0</v>
      </c>
      <c r="W25" s="800"/>
      <c r="X25" s="800"/>
      <c r="Y25" s="801"/>
      <c r="Z25" s="799">
        <v>0</v>
      </c>
      <c r="AA25" s="800"/>
      <c r="AB25" s="801"/>
      <c r="AC25" s="796">
        <v>0</v>
      </c>
      <c r="AD25" s="797"/>
      <c r="AE25" s="798"/>
      <c r="AF25" s="799">
        <v>0</v>
      </c>
      <c r="AG25" s="800"/>
      <c r="AH25" s="800"/>
      <c r="AI25" s="801"/>
    </row>
    <row r="26" spans="1:35">
      <c r="A26" s="179" t="s">
        <v>268</v>
      </c>
      <c r="B26" s="809" t="s">
        <v>257</v>
      </c>
      <c r="C26" s="812"/>
      <c r="D26" s="813"/>
      <c r="E26" s="804">
        <v>5</v>
      </c>
      <c r="F26" s="805"/>
      <c r="G26" s="799">
        <v>0</v>
      </c>
      <c r="H26" s="800"/>
      <c r="I26" s="801"/>
      <c r="J26" s="799">
        <v>0</v>
      </c>
      <c r="K26" s="800"/>
      <c r="L26" s="800"/>
      <c r="M26" s="801"/>
      <c r="N26" s="178">
        <v>0</v>
      </c>
      <c r="O26" s="799">
        <v>0</v>
      </c>
      <c r="P26" s="800"/>
      <c r="Q26" s="801"/>
      <c r="R26" s="796">
        <v>0</v>
      </c>
      <c r="S26" s="797"/>
      <c r="T26" s="797"/>
      <c r="U26" s="798"/>
      <c r="V26" s="799">
        <v>0</v>
      </c>
      <c r="W26" s="800"/>
      <c r="X26" s="800"/>
      <c r="Y26" s="801"/>
      <c r="Z26" s="799">
        <v>0</v>
      </c>
      <c r="AA26" s="800"/>
      <c r="AB26" s="801"/>
      <c r="AC26" s="796">
        <v>0</v>
      </c>
      <c r="AD26" s="797"/>
      <c r="AE26" s="798"/>
      <c r="AF26" s="799">
        <v>0</v>
      </c>
      <c r="AG26" s="800"/>
      <c r="AH26" s="800"/>
      <c r="AI26" s="801"/>
    </row>
    <row r="27" spans="1:35">
      <c r="A27" s="180"/>
      <c r="B27" s="810"/>
      <c r="C27" s="812"/>
      <c r="D27" s="813"/>
      <c r="E27" s="804">
        <v>4</v>
      </c>
      <c r="F27" s="805"/>
      <c r="G27" s="799">
        <v>0</v>
      </c>
      <c r="H27" s="800"/>
      <c r="I27" s="801"/>
      <c r="J27" s="799">
        <v>0</v>
      </c>
      <c r="K27" s="800"/>
      <c r="L27" s="800"/>
      <c r="M27" s="801"/>
      <c r="N27" s="178">
        <v>0</v>
      </c>
      <c r="O27" s="799">
        <v>0</v>
      </c>
      <c r="P27" s="800"/>
      <c r="Q27" s="801"/>
      <c r="R27" s="796">
        <v>0</v>
      </c>
      <c r="S27" s="797"/>
      <c r="T27" s="797"/>
      <c r="U27" s="798"/>
      <c r="V27" s="799">
        <v>0</v>
      </c>
      <c r="W27" s="800"/>
      <c r="X27" s="800"/>
      <c r="Y27" s="801"/>
      <c r="Z27" s="799">
        <v>0</v>
      </c>
      <c r="AA27" s="800"/>
      <c r="AB27" s="801"/>
      <c r="AC27" s="796">
        <v>0</v>
      </c>
      <c r="AD27" s="797"/>
      <c r="AE27" s="798"/>
      <c r="AF27" s="799">
        <v>0</v>
      </c>
      <c r="AG27" s="800"/>
      <c r="AH27" s="800"/>
      <c r="AI27" s="801"/>
    </row>
    <row r="28" spans="1:35">
      <c r="A28" s="180"/>
      <c r="B28" s="810"/>
      <c r="C28" s="812"/>
      <c r="D28" s="813"/>
      <c r="E28" s="804">
        <v>3</v>
      </c>
      <c r="F28" s="805"/>
      <c r="G28" s="799">
        <v>0</v>
      </c>
      <c r="H28" s="800"/>
      <c r="I28" s="801"/>
      <c r="J28" s="799">
        <v>0</v>
      </c>
      <c r="K28" s="800"/>
      <c r="L28" s="800"/>
      <c r="M28" s="801"/>
      <c r="N28" s="178">
        <v>0</v>
      </c>
      <c r="O28" s="799">
        <v>0</v>
      </c>
      <c r="P28" s="800"/>
      <c r="Q28" s="801"/>
      <c r="R28" s="796">
        <v>0</v>
      </c>
      <c r="S28" s="797"/>
      <c r="T28" s="797"/>
      <c r="U28" s="798"/>
      <c r="V28" s="799">
        <v>0</v>
      </c>
      <c r="W28" s="800"/>
      <c r="X28" s="800"/>
      <c r="Y28" s="801"/>
      <c r="Z28" s="799">
        <v>0</v>
      </c>
      <c r="AA28" s="800"/>
      <c r="AB28" s="801"/>
      <c r="AC28" s="796">
        <v>0</v>
      </c>
      <c r="AD28" s="797"/>
      <c r="AE28" s="798"/>
      <c r="AF28" s="799">
        <v>0</v>
      </c>
      <c r="AG28" s="800"/>
      <c r="AH28" s="800"/>
      <c r="AI28" s="801"/>
    </row>
    <row r="29" spans="1:35">
      <c r="A29" s="180"/>
      <c r="B29" s="810"/>
      <c r="C29" s="812"/>
      <c r="D29" s="813"/>
      <c r="E29" s="804">
        <v>2</v>
      </c>
      <c r="F29" s="805"/>
      <c r="G29" s="799">
        <v>0</v>
      </c>
      <c r="H29" s="800"/>
      <c r="I29" s="801"/>
      <c r="J29" s="799">
        <v>0</v>
      </c>
      <c r="K29" s="800"/>
      <c r="L29" s="800"/>
      <c r="M29" s="801"/>
      <c r="N29" s="178">
        <v>0</v>
      </c>
      <c r="O29" s="799">
        <v>0</v>
      </c>
      <c r="P29" s="800"/>
      <c r="Q29" s="801"/>
      <c r="R29" s="796">
        <v>0</v>
      </c>
      <c r="S29" s="797"/>
      <c r="T29" s="797"/>
      <c r="U29" s="798"/>
      <c r="V29" s="799">
        <v>0</v>
      </c>
      <c r="W29" s="800"/>
      <c r="X29" s="800"/>
      <c r="Y29" s="801"/>
      <c r="Z29" s="799">
        <v>0</v>
      </c>
      <c r="AA29" s="800"/>
      <c r="AB29" s="801"/>
      <c r="AC29" s="796">
        <v>0</v>
      </c>
      <c r="AD29" s="797"/>
      <c r="AE29" s="798"/>
      <c r="AF29" s="799">
        <v>0</v>
      </c>
      <c r="AG29" s="800"/>
      <c r="AH29" s="800"/>
      <c r="AI29" s="801"/>
    </row>
    <row r="30" spans="1:35">
      <c r="A30" s="181"/>
      <c r="B30" s="811"/>
      <c r="C30" s="802"/>
      <c r="D30" s="803"/>
      <c r="E30" s="804">
        <v>1</v>
      </c>
      <c r="F30" s="805"/>
      <c r="G30" s="799">
        <v>0</v>
      </c>
      <c r="H30" s="800"/>
      <c r="I30" s="801"/>
      <c r="J30" s="799">
        <v>0</v>
      </c>
      <c r="K30" s="800"/>
      <c r="L30" s="800"/>
      <c r="M30" s="801"/>
      <c r="N30" s="178">
        <v>0</v>
      </c>
      <c r="O30" s="799">
        <v>4</v>
      </c>
      <c r="P30" s="800"/>
      <c r="Q30" s="801"/>
      <c r="R30" s="796">
        <v>4</v>
      </c>
      <c r="S30" s="797"/>
      <c r="T30" s="797"/>
      <c r="U30" s="798"/>
      <c r="V30" s="799">
        <v>0</v>
      </c>
      <c r="W30" s="800"/>
      <c r="X30" s="800"/>
      <c r="Y30" s="801"/>
      <c r="Z30" s="799">
        <v>0</v>
      </c>
      <c r="AA30" s="800"/>
      <c r="AB30" s="801"/>
      <c r="AC30" s="796">
        <v>0</v>
      </c>
      <c r="AD30" s="797"/>
      <c r="AE30" s="798"/>
      <c r="AF30" s="799">
        <v>0</v>
      </c>
      <c r="AG30" s="800"/>
      <c r="AH30" s="800"/>
      <c r="AI30" s="801"/>
    </row>
    <row r="31" spans="1:35">
      <c r="A31" s="806" t="s">
        <v>273</v>
      </c>
      <c r="B31" s="807"/>
      <c r="C31" s="807"/>
      <c r="D31" s="807"/>
      <c r="E31" s="807"/>
      <c r="F31" s="808"/>
      <c r="G31" s="796">
        <v>214</v>
      </c>
      <c r="H31" s="797"/>
      <c r="I31" s="798"/>
      <c r="J31" s="796">
        <v>0</v>
      </c>
      <c r="K31" s="797"/>
      <c r="L31" s="797"/>
      <c r="M31" s="798"/>
      <c r="N31" s="178">
        <v>214</v>
      </c>
      <c r="O31" s="796">
        <v>4</v>
      </c>
      <c r="P31" s="797"/>
      <c r="Q31" s="798"/>
      <c r="R31" s="796">
        <v>218</v>
      </c>
      <c r="S31" s="797"/>
      <c r="T31" s="797"/>
      <c r="U31" s="798"/>
      <c r="V31" s="796">
        <v>11</v>
      </c>
      <c r="W31" s="797"/>
      <c r="X31" s="797"/>
      <c r="Y31" s="798"/>
      <c r="Z31" s="796">
        <v>4</v>
      </c>
      <c r="AA31" s="797"/>
      <c r="AB31" s="798"/>
      <c r="AC31" s="796">
        <v>15</v>
      </c>
      <c r="AD31" s="797"/>
      <c r="AE31" s="798"/>
      <c r="AF31" s="796">
        <v>4</v>
      </c>
      <c r="AG31" s="797"/>
      <c r="AH31" s="797"/>
      <c r="AI31" s="797"/>
    </row>
  </sheetData>
  <mergeCells count="296">
    <mergeCell ref="AF2:AI3"/>
    <mergeCell ref="O4:Q4"/>
    <mergeCell ref="R4:U4"/>
    <mergeCell ref="V4:Y4"/>
    <mergeCell ref="Z4:AB4"/>
    <mergeCell ref="AC4:AE4"/>
    <mergeCell ref="AF4:AI4"/>
    <mergeCell ref="G3:I3"/>
    <mergeCell ref="J3:M3"/>
    <mergeCell ref="B4:B6"/>
    <mergeCell ref="C4:D4"/>
    <mergeCell ref="E4:F4"/>
    <mergeCell ref="G4:I4"/>
    <mergeCell ref="J4:M4"/>
    <mergeCell ref="C5:D5"/>
    <mergeCell ref="E5:F5"/>
    <mergeCell ref="G5:I5"/>
    <mergeCell ref="A1:F3"/>
    <mergeCell ref="G1:U1"/>
    <mergeCell ref="V1:AI1"/>
    <mergeCell ref="G2:N2"/>
    <mergeCell ref="O2:Q3"/>
    <mergeCell ref="R2:U3"/>
    <mergeCell ref="V2:Y3"/>
    <mergeCell ref="Z2:AB3"/>
    <mergeCell ref="AF5:AI5"/>
    <mergeCell ref="C6:D6"/>
    <mergeCell ref="E6:F6"/>
    <mergeCell ref="G6:I6"/>
    <mergeCell ref="J6:M6"/>
    <mergeCell ref="O6:Q6"/>
    <mergeCell ref="R6:U6"/>
    <mergeCell ref="V6:Y6"/>
    <mergeCell ref="Z6:AB6"/>
    <mergeCell ref="AC6:AE6"/>
    <mergeCell ref="J5:M5"/>
    <mergeCell ref="O5:Q5"/>
    <mergeCell ref="R5:U5"/>
    <mergeCell ref="V5:Y5"/>
    <mergeCell ref="Z5:AB5"/>
    <mergeCell ref="AC5:AE5"/>
    <mergeCell ref="AF6:AI6"/>
    <mergeCell ref="AC2:AE3"/>
    <mergeCell ref="B7:B11"/>
    <mergeCell ref="C7:D7"/>
    <mergeCell ref="E7:F7"/>
    <mergeCell ref="G7:I7"/>
    <mergeCell ref="J7:M7"/>
    <mergeCell ref="O7:Q7"/>
    <mergeCell ref="R7:U7"/>
    <mergeCell ref="V7:Y7"/>
    <mergeCell ref="Z7:AB7"/>
    <mergeCell ref="C9:D9"/>
    <mergeCell ref="E9:F9"/>
    <mergeCell ref="G9:I9"/>
    <mergeCell ref="J9:M9"/>
    <mergeCell ref="O9:Q9"/>
    <mergeCell ref="R9:U9"/>
    <mergeCell ref="V9:Y9"/>
    <mergeCell ref="Z9:AB9"/>
    <mergeCell ref="C11:D11"/>
    <mergeCell ref="E11:F11"/>
    <mergeCell ref="G11:I11"/>
    <mergeCell ref="J11:M11"/>
    <mergeCell ref="O11:Q11"/>
    <mergeCell ref="R11:U11"/>
    <mergeCell ref="V11:Y11"/>
    <mergeCell ref="AC7:AE7"/>
    <mergeCell ref="AF7:AI7"/>
    <mergeCell ref="C8:D8"/>
    <mergeCell ref="E8:F8"/>
    <mergeCell ref="G8:I8"/>
    <mergeCell ref="J8:M8"/>
    <mergeCell ref="O8:Q8"/>
    <mergeCell ref="R8:U8"/>
    <mergeCell ref="V8:Y8"/>
    <mergeCell ref="Z8:AB8"/>
    <mergeCell ref="AC8:AE8"/>
    <mergeCell ref="AF8:AI8"/>
    <mergeCell ref="AC9:AE9"/>
    <mergeCell ref="AF9:AI9"/>
    <mergeCell ref="C10:D10"/>
    <mergeCell ref="E10:F10"/>
    <mergeCell ref="G10:I10"/>
    <mergeCell ref="J10:M10"/>
    <mergeCell ref="O10:Q10"/>
    <mergeCell ref="R10:U10"/>
    <mergeCell ref="V10:Y10"/>
    <mergeCell ref="Z10:AB10"/>
    <mergeCell ref="AC10:AE10"/>
    <mergeCell ref="AF10:AI10"/>
    <mergeCell ref="Z11:AB11"/>
    <mergeCell ref="AC11:AE11"/>
    <mergeCell ref="AF11:AI11"/>
    <mergeCell ref="B12:B16"/>
    <mergeCell ref="C12:D12"/>
    <mergeCell ref="E12:F12"/>
    <mergeCell ref="G12:I12"/>
    <mergeCell ref="J12:M12"/>
    <mergeCell ref="O12:Q12"/>
    <mergeCell ref="R12:U12"/>
    <mergeCell ref="V12:Y12"/>
    <mergeCell ref="Z12:AB12"/>
    <mergeCell ref="AC12:AE12"/>
    <mergeCell ref="AF12:AI12"/>
    <mergeCell ref="C13:D13"/>
    <mergeCell ref="E13:F13"/>
    <mergeCell ref="G13:I13"/>
    <mergeCell ref="J13:M13"/>
    <mergeCell ref="O13:Q13"/>
    <mergeCell ref="R13:U13"/>
    <mergeCell ref="V13:Y13"/>
    <mergeCell ref="Z13:AB13"/>
    <mergeCell ref="AC13:AE13"/>
    <mergeCell ref="AF13:AI13"/>
    <mergeCell ref="AF14:AI14"/>
    <mergeCell ref="C15:D15"/>
    <mergeCell ref="E15:F15"/>
    <mergeCell ref="G15:I15"/>
    <mergeCell ref="J15:M15"/>
    <mergeCell ref="O15:Q15"/>
    <mergeCell ref="R15:U15"/>
    <mergeCell ref="V15:Y15"/>
    <mergeCell ref="Z15:AB15"/>
    <mergeCell ref="AC15:AE15"/>
    <mergeCell ref="AF15:AI15"/>
    <mergeCell ref="C14:D14"/>
    <mergeCell ref="E14:F14"/>
    <mergeCell ref="G14:I14"/>
    <mergeCell ref="J14:M14"/>
    <mergeCell ref="O14:Q14"/>
    <mergeCell ref="R14:U14"/>
    <mergeCell ref="V14:Y14"/>
    <mergeCell ref="Z14:AB14"/>
    <mergeCell ref="AC14:AE14"/>
    <mergeCell ref="AF16:AI16"/>
    <mergeCell ref="A17:F17"/>
    <mergeCell ref="G17:I17"/>
    <mergeCell ref="J17:M17"/>
    <mergeCell ref="O17:Q17"/>
    <mergeCell ref="R17:U17"/>
    <mergeCell ref="V17:Y17"/>
    <mergeCell ref="Z17:AB17"/>
    <mergeCell ref="AC17:AE17"/>
    <mergeCell ref="AF17:AI17"/>
    <mergeCell ref="C16:D16"/>
    <mergeCell ref="E16:F16"/>
    <mergeCell ref="G16:I16"/>
    <mergeCell ref="J16:M16"/>
    <mergeCell ref="O16:Q16"/>
    <mergeCell ref="R16:U16"/>
    <mergeCell ref="V16:Y16"/>
    <mergeCell ref="Z16:AB16"/>
    <mergeCell ref="AC16:AE16"/>
    <mergeCell ref="B18:B20"/>
    <mergeCell ref="C18:D18"/>
    <mergeCell ref="E18:F18"/>
    <mergeCell ref="G18:I18"/>
    <mergeCell ref="J18:M18"/>
    <mergeCell ref="O18:Q18"/>
    <mergeCell ref="R18:U18"/>
    <mergeCell ref="V18:Y18"/>
    <mergeCell ref="Z18:AB18"/>
    <mergeCell ref="C20:D20"/>
    <mergeCell ref="E20:F20"/>
    <mergeCell ref="G20:I20"/>
    <mergeCell ref="J20:M20"/>
    <mergeCell ref="O20:Q20"/>
    <mergeCell ref="R20:U20"/>
    <mergeCell ref="V20:Y20"/>
    <mergeCell ref="Z20:AB20"/>
    <mergeCell ref="AC18:AE18"/>
    <mergeCell ref="AF18:AI18"/>
    <mergeCell ref="C19:D19"/>
    <mergeCell ref="E19:F19"/>
    <mergeCell ref="G19:I19"/>
    <mergeCell ref="J19:M19"/>
    <mergeCell ref="O19:Q19"/>
    <mergeCell ref="R19:U19"/>
    <mergeCell ref="V19:Y19"/>
    <mergeCell ref="Z19:AB19"/>
    <mergeCell ref="AC19:AE19"/>
    <mergeCell ref="AF19:AI19"/>
    <mergeCell ref="AC20:AE20"/>
    <mergeCell ref="AF20:AI20"/>
    <mergeCell ref="B21:B25"/>
    <mergeCell ref="C21:D21"/>
    <mergeCell ref="E21:F21"/>
    <mergeCell ref="G21:I21"/>
    <mergeCell ref="J21:M21"/>
    <mergeCell ref="O21:Q21"/>
    <mergeCell ref="R21:U21"/>
    <mergeCell ref="V21:Y21"/>
    <mergeCell ref="Z21:AB21"/>
    <mergeCell ref="AC21:AE21"/>
    <mergeCell ref="AF21:AI21"/>
    <mergeCell ref="C22:D22"/>
    <mergeCell ref="E22:F22"/>
    <mergeCell ref="G22:I22"/>
    <mergeCell ref="J22:M22"/>
    <mergeCell ref="O22:Q22"/>
    <mergeCell ref="R22:U22"/>
    <mergeCell ref="V22:Y22"/>
    <mergeCell ref="Z22:AB22"/>
    <mergeCell ref="AC22:AE22"/>
    <mergeCell ref="AF22:AI22"/>
    <mergeCell ref="C23:D23"/>
    <mergeCell ref="E23:F23"/>
    <mergeCell ref="G23:I23"/>
    <mergeCell ref="J23:M23"/>
    <mergeCell ref="O23:Q23"/>
    <mergeCell ref="R23:U23"/>
    <mergeCell ref="V23:Y23"/>
    <mergeCell ref="Z23:AB23"/>
    <mergeCell ref="AC23:AE23"/>
    <mergeCell ref="AF23:AI23"/>
    <mergeCell ref="AF24:AI24"/>
    <mergeCell ref="C25:D25"/>
    <mergeCell ref="E25:F25"/>
    <mergeCell ref="G25:I25"/>
    <mergeCell ref="J25:M25"/>
    <mergeCell ref="O25:Q25"/>
    <mergeCell ref="R25:U25"/>
    <mergeCell ref="V25:Y25"/>
    <mergeCell ref="Z25:AB25"/>
    <mergeCell ref="AC25:AE25"/>
    <mergeCell ref="AF25:AI25"/>
    <mergeCell ref="C24:D24"/>
    <mergeCell ref="E24:F24"/>
    <mergeCell ref="G24:I24"/>
    <mergeCell ref="J24:M24"/>
    <mergeCell ref="O24:Q24"/>
    <mergeCell ref="R24:U24"/>
    <mergeCell ref="V24:Y24"/>
    <mergeCell ref="Z24:AB24"/>
    <mergeCell ref="AC24:AE24"/>
    <mergeCell ref="AC26:AE26"/>
    <mergeCell ref="AF26:AI26"/>
    <mergeCell ref="C27:D27"/>
    <mergeCell ref="E27:F27"/>
    <mergeCell ref="G27:I27"/>
    <mergeCell ref="J27:M27"/>
    <mergeCell ref="O27:Q27"/>
    <mergeCell ref="R27:U27"/>
    <mergeCell ref="V27:Y27"/>
    <mergeCell ref="Z27:AB27"/>
    <mergeCell ref="AC27:AE27"/>
    <mergeCell ref="AF27:AI27"/>
    <mergeCell ref="C26:D26"/>
    <mergeCell ref="E26:F26"/>
    <mergeCell ref="G26:I26"/>
    <mergeCell ref="J26:M26"/>
    <mergeCell ref="O26:Q26"/>
    <mergeCell ref="R26:U26"/>
    <mergeCell ref="V26:Y26"/>
    <mergeCell ref="Z26:AB26"/>
    <mergeCell ref="AC28:AE28"/>
    <mergeCell ref="AF28:AI28"/>
    <mergeCell ref="C29:D29"/>
    <mergeCell ref="E29:F29"/>
    <mergeCell ref="G29:I29"/>
    <mergeCell ref="J29:M29"/>
    <mergeCell ref="O29:Q29"/>
    <mergeCell ref="C28:D28"/>
    <mergeCell ref="E28:F28"/>
    <mergeCell ref="G28:I28"/>
    <mergeCell ref="J28:M28"/>
    <mergeCell ref="O28:Q28"/>
    <mergeCell ref="R29:U29"/>
    <mergeCell ref="V29:Y29"/>
    <mergeCell ref="Z29:AB29"/>
    <mergeCell ref="AC29:AE29"/>
    <mergeCell ref="V31:Y31"/>
    <mergeCell ref="Z31:AB31"/>
    <mergeCell ref="AC31:AE31"/>
    <mergeCell ref="AF29:AI29"/>
    <mergeCell ref="C30:D30"/>
    <mergeCell ref="E30:F30"/>
    <mergeCell ref="G30:I30"/>
    <mergeCell ref="J30:M30"/>
    <mergeCell ref="O30:Q30"/>
    <mergeCell ref="AF31:AI31"/>
    <mergeCell ref="R30:U30"/>
    <mergeCell ref="V30:Y30"/>
    <mergeCell ref="Z30:AB30"/>
    <mergeCell ref="AC30:AE30"/>
    <mergeCell ref="AF30:AI30"/>
    <mergeCell ref="A31:F31"/>
    <mergeCell ref="G31:I31"/>
    <mergeCell ref="J31:M31"/>
    <mergeCell ref="O31:Q31"/>
    <mergeCell ref="R31:U31"/>
    <mergeCell ref="B26:B30"/>
    <mergeCell ref="R28:U28"/>
    <mergeCell ref="V28:Y28"/>
    <mergeCell ref="Z28:AB2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A5B28-013B-4DE7-91BE-35127B6DA5F0}">
  <dimension ref="A1:L31"/>
  <sheetViews>
    <sheetView topLeftCell="A27" workbookViewId="0">
      <selection activeCell="I4" sqref="I4:I30"/>
    </sheetView>
  </sheetViews>
  <sheetFormatPr defaultRowHeight="15"/>
  <sheetData>
    <row r="1" spans="1:12" ht="15.75" thickBot="1">
      <c r="A1" s="863" t="s">
        <v>237</v>
      </c>
      <c r="B1" s="864"/>
      <c r="C1" s="865"/>
      <c r="D1" s="869" t="s">
        <v>64</v>
      </c>
      <c r="E1" s="870"/>
      <c r="F1" s="870"/>
      <c r="G1" s="870"/>
      <c r="H1" s="871"/>
      <c r="I1" s="869" t="s">
        <v>65</v>
      </c>
      <c r="J1" s="870"/>
      <c r="K1" s="870"/>
      <c r="L1" s="871"/>
    </row>
    <row r="2" spans="1:12" ht="16.5" thickTop="1" thickBot="1">
      <c r="A2" s="866"/>
      <c r="B2" s="867"/>
      <c r="C2" s="868"/>
      <c r="D2" s="872" t="s">
        <v>66</v>
      </c>
      <c r="E2" s="873"/>
      <c r="F2" s="874"/>
      <c r="G2" s="875" t="s">
        <v>67</v>
      </c>
      <c r="H2" s="875" t="s">
        <v>68</v>
      </c>
      <c r="I2" s="875" t="s">
        <v>69</v>
      </c>
      <c r="J2" s="875" t="s">
        <v>70</v>
      </c>
      <c r="K2" s="875" t="s">
        <v>68</v>
      </c>
      <c r="L2" s="875" t="s">
        <v>71</v>
      </c>
    </row>
    <row r="3" spans="1:12" ht="45" thickTop="1" thickBot="1">
      <c r="A3" s="172" t="s">
        <v>238</v>
      </c>
      <c r="B3" s="172" t="s">
        <v>239</v>
      </c>
      <c r="C3" s="172" t="s">
        <v>240</v>
      </c>
      <c r="D3" s="172" t="s">
        <v>72</v>
      </c>
      <c r="E3" s="172" t="s">
        <v>73</v>
      </c>
      <c r="F3" s="172" t="s">
        <v>74</v>
      </c>
      <c r="G3" s="876"/>
      <c r="H3" s="876"/>
      <c r="I3" s="876"/>
      <c r="J3" s="876"/>
      <c r="K3" s="876"/>
      <c r="L3" s="876"/>
    </row>
    <row r="4" spans="1:12" ht="58.5" thickTop="1" thickBot="1">
      <c r="A4" s="173" t="s">
        <v>241</v>
      </c>
      <c r="B4" s="173" t="s">
        <v>76</v>
      </c>
      <c r="C4" s="173">
        <v>13</v>
      </c>
      <c r="D4" s="173">
        <v>114</v>
      </c>
      <c r="E4" s="173">
        <v>0</v>
      </c>
      <c r="F4" s="173">
        <v>114</v>
      </c>
      <c r="G4" s="173">
        <v>0</v>
      </c>
      <c r="H4" s="173">
        <v>114</v>
      </c>
      <c r="I4" s="173">
        <v>48</v>
      </c>
      <c r="J4" s="173">
        <v>6</v>
      </c>
      <c r="K4" s="173">
        <v>54</v>
      </c>
      <c r="L4" s="173">
        <v>7</v>
      </c>
    </row>
    <row r="5" spans="1:12" ht="57.75" thickBot="1">
      <c r="A5" s="174" t="s">
        <v>241</v>
      </c>
      <c r="B5" s="174" t="s">
        <v>76</v>
      </c>
      <c r="C5" s="174">
        <v>12</v>
      </c>
      <c r="D5" s="174">
        <v>4</v>
      </c>
      <c r="E5" s="174">
        <v>0</v>
      </c>
      <c r="F5" s="174">
        <v>4</v>
      </c>
      <c r="G5" s="174">
        <v>0</v>
      </c>
      <c r="H5" s="174">
        <v>4</v>
      </c>
      <c r="I5" s="174">
        <v>0</v>
      </c>
      <c r="J5" s="174">
        <v>0</v>
      </c>
      <c r="K5" s="174">
        <v>0</v>
      </c>
      <c r="L5" s="174">
        <v>0</v>
      </c>
    </row>
    <row r="6" spans="1:12" ht="57.75" thickBot="1">
      <c r="A6" s="173" t="s">
        <v>241</v>
      </c>
      <c r="B6" s="173" t="s">
        <v>76</v>
      </c>
      <c r="C6" s="173">
        <v>11</v>
      </c>
      <c r="D6" s="173">
        <v>9</v>
      </c>
      <c r="E6" s="173">
        <v>0</v>
      </c>
      <c r="F6" s="173">
        <v>9</v>
      </c>
      <c r="G6" s="173">
        <v>0</v>
      </c>
      <c r="H6" s="173">
        <v>9</v>
      </c>
      <c r="I6" s="173">
        <v>0</v>
      </c>
      <c r="J6" s="173">
        <v>0</v>
      </c>
      <c r="K6" s="173">
        <v>0</v>
      </c>
      <c r="L6" s="173">
        <v>0</v>
      </c>
    </row>
    <row r="7" spans="1:12" ht="57.75" thickBot="1">
      <c r="A7" s="174" t="s">
        <v>241</v>
      </c>
      <c r="B7" s="174" t="s">
        <v>83</v>
      </c>
      <c r="C7" s="174">
        <v>10</v>
      </c>
      <c r="D7" s="174">
        <v>27</v>
      </c>
      <c r="E7" s="174">
        <v>0</v>
      </c>
      <c r="F7" s="174">
        <v>27</v>
      </c>
      <c r="G7" s="174">
        <v>0</v>
      </c>
      <c r="H7" s="174">
        <v>27</v>
      </c>
      <c r="I7" s="174">
        <v>0</v>
      </c>
      <c r="J7" s="174">
        <v>0</v>
      </c>
      <c r="K7" s="174">
        <v>0</v>
      </c>
      <c r="L7" s="174">
        <v>0</v>
      </c>
    </row>
    <row r="8" spans="1:12" ht="57.75" thickBot="1">
      <c r="A8" s="173" t="s">
        <v>241</v>
      </c>
      <c r="B8" s="173" t="s">
        <v>83</v>
      </c>
      <c r="C8" s="173">
        <v>9</v>
      </c>
      <c r="D8" s="173">
        <v>104</v>
      </c>
      <c r="E8" s="173">
        <v>0</v>
      </c>
      <c r="F8" s="173">
        <v>104</v>
      </c>
      <c r="G8" s="173">
        <v>0</v>
      </c>
      <c r="H8" s="173">
        <v>104</v>
      </c>
      <c r="I8" s="173">
        <v>0</v>
      </c>
      <c r="J8" s="173">
        <v>0</v>
      </c>
      <c r="K8" s="173">
        <v>0</v>
      </c>
      <c r="L8" s="173">
        <v>0</v>
      </c>
    </row>
    <row r="9" spans="1:12" ht="57.75" thickBot="1">
      <c r="A9" s="174" t="s">
        <v>241</v>
      </c>
      <c r="B9" s="174" t="s">
        <v>83</v>
      </c>
      <c r="C9" s="174">
        <v>8</v>
      </c>
      <c r="D9" s="174">
        <v>23</v>
      </c>
      <c r="E9" s="174">
        <v>0</v>
      </c>
      <c r="F9" s="174">
        <v>23</v>
      </c>
      <c r="G9" s="174">
        <v>0</v>
      </c>
      <c r="H9" s="174">
        <v>23</v>
      </c>
      <c r="I9" s="174">
        <v>1</v>
      </c>
      <c r="J9" s="174">
        <v>0</v>
      </c>
      <c r="K9" s="174">
        <v>1</v>
      </c>
      <c r="L9" s="174">
        <v>0</v>
      </c>
    </row>
    <row r="10" spans="1:12" ht="57.75" thickBot="1">
      <c r="A10" s="173" t="s">
        <v>241</v>
      </c>
      <c r="B10" s="173" t="s">
        <v>83</v>
      </c>
      <c r="C10" s="173">
        <v>7</v>
      </c>
      <c r="D10" s="173">
        <v>20</v>
      </c>
      <c r="E10" s="173">
        <v>0</v>
      </c>
      <c r="F10" s="173">
        <v>20</v>
      </c>
      <c r="G10" s="173">
        <v>0</v>
      </c>
      <c r="H10" s="173">
        <v>20</v>
      </c>
      <c r="I10" s="173">
        <v>0</v>
      </c>
      <c r="J10" s="173">
        <v>0</v>
      </c>
      <c r="K10" s="173">
        <v>0</v>
      </c>
      <c r="L10" s="173">
        <v>0</v>
      </c>
    </row>
    <row r="11" spans="1:12" ht="57.75" thickBot="1">
      <c r="A11" s="174" t="s">
        <v>241</v>
      </c>
      <c r="B11" s="174" t="s">
        <v>83</v>
      </c>
      <c r="C11" s="174">
        <v>6</v>
      </c>
      <c r="D11" s="174">
        <v>14</v>
      </c>
      <c r="E11" s="174">
        <v>0</v>
      </c>
      <c r="F11" s="174">
        <v>14</v>
      </c>
      <c r="G11" s="174">
        <v>0</v>
      </c>
      <c r="H11" s="174">
        <v>14</v>
      </c>
      <c r="I11" s="174">
        <v>0</v>
      </c>
      <c r="J11" s="174">
        <v>0</v>
      </c>
      <c r="K11" s="174">
        <v>0</v>
      </c>
      <c r="L11" s="174">
        <v>0</v>
      </c>
    </row>
    <row r="12" spans="1:12" ht="57.75" thickBot="1">
      <c r="A12" s="173" t="s">
        <v>241</v>
      </c>
      <c r="B12" s="173" t="s">
        <v>75</v>
      </c>
      <c r="C12" s="173">
        <v>5</v>
      </c>
      <c r="D12" s="173">
        <v>30</v>
      </c>
      <c r="E12" s="173">
        <v>0</v>
      </c>
      <c r="F12" s="173">
        <v>30</v>
      </c>
      <c r="G12" s="173">
        <v>0</v>
      </c>
      <c r="H12" s="173">
        <v>30</v>
      </c>
      <c r="I12" s="173">
        <v>0</v>
      </c>
      <c r="J12" s="173">
        <v>0</v>
      </c>
      <c r="K12" s="173">
        <v>0</v>
      </c>
      <c r="L12" s="173">
        <v>0</v>
      </c>
    </row>
    <row r="13" spans="1:12" ht="57.75" thickBot="1">
      <c r="A13" s="174" t="s">
        <v>241</v>
      </c>
      <c r="B13" s="174" t="s">
        <v>75</v>
      </c>
      <c r="C13" s="174">
        <v>4</v>
      </c>
      <c r="D13" s="174">
        <v>2</v>
      </c>
      <c r="E13" s="174">
        <v>0</v>
      </c>
      <c r="F13" s="174">
        <v>2</v>
      </c>
      <c r="G13" s="174">
        <v>0</v>
      </c>
      <c r="H13" s="174">
        <v>2</v>
      </c>
      <c r="I13" s="174">
        <v>0</v>
      </c>
      <c r="J13" s="174">
        <v>0</v>
      </c>
      <c r="K13" s="174">
        <v>0</v>
      </c>
      <c r="L13" s="174">
        <v>0</v>
      </c>
    </row>
    <row r="14" spans="1:12" ht="57.75" thickBot="1">
      <c r="A14" s="173" t="s">
        <v>241</v>
      </c>
      <c r="B14" s="173" t="s">
        <v>75</v>
      </c>
      <c r="C14" s="173">
        <v>3</v>
      </c>
      <c r="D14" s="173">
        <v>0</v>
      </c>
      <c r="E14" s="173">
        <v>7</v>
      </c>
      <c r="F14" s="173">
        <v>7</v>
      </c>
      <c r="G14" s="173">
        <v>0</v>
      </c>
      <c r="H14" s="173">
        <v>7</v>
      </c>
      <c r="I14" s="173">
        <v>0</v>
      </c>
      <c r="J14" s="173">
        <v>1</v>
      </c>
      <c r="K14" s="173">
        <v>1</v>
      </c>
      <c r="L14" s="173">
        <v>1</v>
      </c>
    </row>
    <row r="15" spans="1:12" ht="57.75" thickBot="1">
      <c r="A15" s="174" t="s">
        <v>241</v>
      </c>
      <c r="B15" s="174" t="s">
        <v>75</v>
      </c>
      <c r="C15" s="174">
        <v>2</v>
      </c>
      <c r="D15" s="174">
        <v>0</v>
      </c>
      <c r="E15" s="174">
        <v>6</v>
      </c>
      <c r="F15" s="174">
        <v>6</v>
      </c>
      <c r="G15" s="174">
        <v>0</v>
      </c>
      <c r="H15" s="174">
        <v>6</v>
      </c>
      <c r="I15" s="174">
        <v>0</v>
      </c>
      <c r="J15" s="174">
        <v>0</v>
      </c>
      <c r="K15" s="174">
        <v>0</v>
      </c>
      <c r="L15" s="174">
        <v>0</v>
      </c>
    </row>
    <row r="16" spans="1:12" ht="57.75" thickBot="1">
      <c r="A16" s="173" t="s">
        <v>241</v>
      </c>
      <c r="B16" s="173" t="s">
        <v>75</v>
      </c>
      <c r="C16" s="173">
        <v>1</v>
      </c>
      <c r="D16" s="173">
        <v>0</v>
      </c>
      <c r="E16" s="173">
        <v>5</v>
      </c>
      <c r="F16" s="173">
        <v>5</v>
      </c>
      <c r="G16" s="173">
        <v>0</v>
      </c>
      <c r="H16" s="173">
        <v>5</v>
      </c>
      <c r="I16" s="173">
        <v>0</v>
      </c>
      <c r="J16" s="173">
        <v>1</v>
      </c>
      <c r="K16" s="173">
        <v>1</v>
      </c>
      <c r="L16" s="173">
        <v>1</v>
      </c>
    </row>
    <row r="17" spans="1:12" ht="72" thickBot="1">
      <c r="A17" s="174" t="s">
        <v>242</v>
      </c>
      <c r="B17" s="174"/>
      <c r="C17" s="174"/>
      <c r="D17" s="174">
        <v>347</v>
      </c>
      <c r="E17" s="174">
        <v>18</v>
      </c>
      <c r="F17" s="174">
        <v>365</v>
      </c>
      <c r="G17" s="174">
        <v>17</v>
      </c>
      <c r="H17" s="174">
        <v>382</v>
      </c>
      <c r="I17" s="174">
        <v>49</v>
      </c>
      <c r="J17" s="174">
        <v>8</v>
      </c>
      <c r="K17" s="174">
        <v>57</v>
      </c>
      <c r="L17" s="174">
        <v>9</v>
      </c>
    </row>
    <row r="18" spans="1:12" ht="57.75" thickBot="1">
      <c r="A18" s="173" t="s">
        <v>191</v>
      </c>
      <c r="B18" s="173" t="s">
        <v>76</v>
      </c>
      <c r="C18" s="173">
        <v>13</v>
      </c>
      <c r="D18" s="173">
        <v>230</v>
      </c>
      <c r="E18" s="173">
        <v>0</v>
      </c>
      <c r="F18" s="173">
        <v>230</v>
      </c>
      <c r="G18" s="173">
        <v>0</v>
      </c>
      <c r="H18" s="173">
        <v>230</v>
      </c>
      <c r="I18" s="173">
        <v>61</v>
      </c>
      <c r="J18" s="173">
        <v>5</v>
      </c>
      <c r="K18" s="173">
        <v>66</v>
      </c>
      <c r="L18" s="173">
        <v>9</v>
      </c>
    </row>
    <row r="19" spans="1:12" ht="57.75" thickBot="1">
      <c r="A19" s="174" t="s">
        <v>191</v>
      </c>
      <c r="B19" s="174" t="s">
        <v>76</v>
      </c>
      <c r="C19" s="174">
        <v>12</v>
      </c>
      <c r="D19" s="174">
        <v>6</v>
      </c>
      <c r="E19" s="174">
        <v>0</v>
      </c>
      <c r="F19" s="174">
        <v>6</v>
      </c>
      <c r="G19" s="174">
        <v>0</v>
      </c>
      <c r="H19" s="174">
        <v>6</v>
      </c>
      <c r="I19" s="174">
        <v>0</v>
      </c>
      <c r="J19" s="174">
        <v>0</v>
      </c>
      <c r="K19" s="174">
        <v>0</v>
      </c>
      <c r="L19" s="174">
        <v>0</v>
      </c>
    </row>
    <row r="20" spans="1:12" ht="57.75" thickBot="1">
      <c r="A20" s="173" t="s">
        <v>191</v>
      </c>
      <c r="B20" s="173" t="s">
        <v>76</v>
      </c>
      <c r="C20" s="173">
        <v>11</v>
      </c>
      <c r="D20" s="173">
        <v>12</v>
      </c>
      <c r="E20" s="173">
        <v>0</v>
      </c>
      <c r="F20" s="173">
        <v>12</v>
      </c>
      <c r="G20" s="173">
        <v>0</v>
      </c>
      <c r="H20" s="173">
        <v>12</v>
      </c>
      <c r="I20" s="173">
        <v>1</v>
      </c>
      <c r="J20" s="173">
        <v>0</v>
      </c>
      <c r="K20" s="173">
        <v>1</v>
      </c>
      <c r="L20" s="173">
        <v>0</v>
      </c>
    </row>
    <row r="21" spans="1:12" ht="57.75" thickBot="1">
      <c r="A21" s="174" t="s">
        <v>191</v>
      </c>
      <c r="B21" s="174" t="s">
        <v>83</v>
      </c>
      <c r="C21" s="174">
        <v>10</v>
      </c>
      <c r="D21" s="174">
        <v>26</v>
      </c>
      <c r="E21" s="174">
        <v>0</v>
      </c>
      <c r="F21" s="174">
        <v>26</v>
      </c>
      <c r="G21" s="174">
        <v>0</v>
      </c>
      <c r="H21" s="174">
        <v>26</v>
      </c>
      <c r="I21" s="174">
        <v>0</v>
      </c>
      <c r="J21" s="174">
        <v>0</v>
      </c>
      <c r="K21" s="174">
        <v>0</v>
      </c>
      <c r="L21" s="174">
        <v>0</v>
      </c>
    </row>
    <row r="22" spans="1:12" ht="57.75" thickBot="1">
      <c r="A22" s="173" t="s">
        <v>191</v>
      </c>
      <c r="B22" s="173" t="s">
        <v>83</v>
      </c>
      <c r="C22" s="173">
        <v>9</v>
      </c>
      <c r="D22" s="173">
        <v>18</v>
      </c>
      <c r="E22" s="173">
        <v>0</v>
      </c>
      <c r="F22" s="173">
        <v>18</v>
      </c>
      <c r="G22" s="173">
        <v>0</v>
      </c>
      <c r="H22" s="173">
        <v>18</v>
      </c>
      <c r="I22" s="173">
        <v>0</v>
      </c>
      <c r="J22" s="173">
        <v>0</v>
      </c>
      <c r="K22" s="173">
        <v>0</v>
      </c>
      <c r="L22" s="173">
        <v>0</v>
      </c>
    </row>
    <row r="23" spans="1:12" ht="57.75" thickBot="1">
      <c r="A23" s="174" t="s">
        <v>191</v>
      </c>
      <c r="B23" s="174" t="s">
        <v>83</v>
      </c>
      <c r="C23" s="174">
        <v>8</v>
      </c>
      <c r="D23" s="174">
        <v>22</v>
      </c>
      <c r="E23" s="174">
        <v>0</v>
      </c>
      <c r="F23" s="174">
        <v>22</v>
      </c>
      <c r="G23" s="174">
        <v>0</v>
      </c>
      <c r="H23" s="174">
        <v>22</v>
      </c>
      <c r="I23" s="174">
        <v>0</v>
      </c>
      <c r="J23" s="174">
        <v>0</v>
      </c>
      <c r="K23" s="174">
        <v>0</v>
      </c>
      <c r="L23" s="174">
        <v>0</v>
      </c>
    </row>
    <row r="24" spans="1:12" ht="57.75" thickBot="1">
      <c r="A24" s="173" t="s">
        <v>191</v>
      </c>
      <c r="B24" s="173" t="s">
        <v>83</v>
      </c>
      <c r="C24" s="173">
        <v>7</v>
      </c>
      <c r="D24" s="173">
        <v>18</v>
      </c>
      <c r="E24" s="173">
        <v>0</v>
      </c>
      <c r="F24" s="173">
        <v>18</v>
      </c>
      <c r="G24" s="173">
        <v>0</v>
      </c>
      <c r="H24" s="173">
        <v>18</v>
      </c>
      <c r="I24" s="173">
        <v>0</v>
      </c>
      <c r="J24" s="173">
        <v>0</v>
      </c>
      <c r="K24" s="173">
        <v>0</v>
      </c>
      <c r="L24" s="173">
        <v>0</v>
      </c>
    </row>
    <row r="25" spans="1:12" ht="57.75" thickBot="1">
      <c r="A25" s="174" t="s">
        <v>191</v>
      </c>
      <c r="B25" s="174" t="s">
        <v>83</v>
      </c>
      <c r="C25" s="174">
        <v>6</v>
      </c>
      <c r="D25" s="174">
        <v>15</v>
      </c>
      <c r="E25" s="174">
        <v>0</v>
      </c>
      <c r="F25" s="174">
        <v>15</v>
      </c>
      <c r="G25" s="174">
        <v>0</v>
      </c>
      <c r="H25" s="174">
        <v>15</v>
      </c>
      <c r="I25" s="174">
        <v>0</v>
      </c>
      <c r="J25" s="174">
        <v>1</v>
      </c>
      <c r="K25" s="174">
        <v>1</v>
      </c>
      <c r="L25" s="174">
        <v>2</v>
      </c>
    </row>
    <row r="26" spans="1:12" ht="57.75" thickBot="1">
      <c r="A26" s="173" t="s">
        <v>191</v>
      </c>
      <c r="B26" s="173" t="s">
        <v>75</v>
      </c>
      <c r="C26" s="173">
        <v>5</v>
      </c>
      <c r="D26" s="173">
        <v>33</v>
      </c>
      <c r="E26" s="173">
        <v>0</v>
      </c>
      <c r="F26" s="173">
        <v>33</v>
      </c>
      <c r="G26" s="173">
        <v>0</v>
      </c>
      <c r="H26" s="173">
        <v>33</v>
      </c>
      <c r="I26" s="173">
        <v>0</v>
      </c>
      <c r="J26" s="173">
        <v>0</v>
      </c>
      <c r="K26" s="173">
        <v>0</v>
      </c>
      <c r="L26" s="173">
        <v>0</v>
      </c>
    </row>
    <row r="27" spans="1:12" ht="57.75" thickBot="1">
      <c r="A27" s="174" t="s">
        <v>191</v>
      </c>
      <c r="B27" s="174" t="s">
        <v>75</v>
      </c>
      <c r="C27" s="174">
        <v>4</v>
      </c>
      <c r="D27" s="174">
        <v>8</v>
      </c>
      <c r="E27" s="174">
        <v>0</v>
      </c>
      <c r="F27" s="174">
        <v>8</v>
      </c>
      <c r="G27" s="174">
        <v>0</v>
      </c>
      <c r="H27" s="174">
        <v>8</v>
      </c>
      <c r="I27" s="174">
        <v>0</v>
      </c>
      <c r="J27" s="174">
        <v>0</v>
      </c>
      <c r="K27" s="174">
        <v>0</v>
      </c>
      <c r="L27" s="174">
        <v>0</v>
      </c>
    </row>
    <row r="28" spans="1:12" ht="57.75" thickBot="1">
      <c r="A28" s="173" t="s">
        <v>191</v>
      </c>
      <c r="B28" s="173" t="s">
        <v>75</v>
      </c>
      <c r="C28" s="173">
        <v>3</v>
      </c>
      <c r="D28" s="173">
        <v>0</v>
      </c>
      <c r="E28" s="173">
        <v>16</v>
      </c>
      <c r="F28" s="173">
        <v>16</v>
      </c>
      <c r="G28" s="173">
        <v>0</v>
      </c>
      <c r="H28" s="173">
        <v>16</v>
      </c>
      <c r="I28" s="173">
        <v>0</v>
      </c>
      <c r="J28" s="173">
        <v>0</v>
      </c>
      <c r="K28" s="173">
        <v>0</v>
      </c>
      <c r="L28" s="173">
        <v>0</v>
      </c>
    </row>
    <row r="29" spans="1:12" ht="57.75" thickBot="1">
      <c r="A29" s="174" t="s">
        <v>191</v>
      </c>
      <c r="B29" s="174" t="s">
        <v>75</v>
      </c>
      <c r="C29" s="174">
        <v>2</v>
      </c>
      <c r="D29" s="174">
        <v>0</v>
      </c>
      <c r="E29" s="174">
        <v>7</v>
      </c>
      <c r="F29" s="174">
        <v>7</v>
      </c>
      <c r="G29" s="174">
        <v>0</v>
      </c>
      <c r="H29" s="174">
        <v>7</v>
      </c>
      <c r="I29" s="174">
        <v>0</v>
      </c>
      <c r="J29" s="174">
        <v>0</v>
      </c>
      <c r="K29" s="174">
        <v>0</v>
      </c>
      <c r="L29" s="174">
        <v>0</v>
      </c>
    </row>
    <row r="30" spans="1:12" ht="57.75" thickBot="1">
      <c r="A30" s="173" t="s">
        <v>191</v>
      </c>
      <c r="B30" s="173" t="s">
        <v>75</v>
      </c>
      <c r="C30" s="173">
        <v>1</v>
      </c>
      <c r="D30" s="173">
        <v>0</v>
      </c>
      <c r="E30" s="173">
        <v>9</v>
      </c>
      <c r="F30" s="173">
        <v>9</v>
      </c>
      <c r="G30" s="173">
        <v>0</v>
      </c>
      <c r="H30" s="173">
        <v>9</v>
      </c>
      <c r="I30" s="173">
        <v>0</v>
      </c>
      <c r="J30" s="173">
        <v>0</v>
      </c>
      <c r="K30" s="173">
        <v>0</v>
      </c>
      <c r="L30" s="173">
        <v>0</v>
      </c>
    </row>
    <row r="31" spans="1:12" ht="71.25">
      <c r="A31" s="175" t="s">
        <v>243</v>
      </c>
      <c r="B31" s="175"/>
      <c r="C31" s="175"/>
      <c r="D31" s="175">
        <v>388</v>
      </c>
      <c r="E31" s="175">
        <v>32</v>
      </c>
      <c r="F31" s="175">
        <v>420</v>
      </c>
      <c r="G31" s="175">
        <v>25</v>
      </c>
      <c r="H31" s="175">
        <v>445</v>
      </c>
      <c r="I31" s="175">
        <v>62</v>
      </c>
      <c r="J31" s="175">
        <v>6</v>
      </c>
      <c r="K31" s="175">
        <v>68</v>
      </c>
      <c r="L31" s="175">
        <v>11</v>
      </c>
    </row>
  </sheetData>
  <mergeCells count="10">
    <mergeCell ref="A1:C2"/>
    <mergeCell ref="D1:H1"/>
    <mergeCell ref="I1:L1"/>
    <mergeCell ref="D2:F2"/>
    <mergeCell ref="G2:G3"/>
    <mergeCell ref="H2:H3"/>
    <mergeCell ref="I2:I3"/>
    <mergeCell ref="J2:J3"/>
    <mergeCell ref="K2:K3"/>
    <mergeCell ref="L2:L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0339-91B4-4155-BEC8-E2E3E3AA1C69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889" t="s">
        <v>0</v>
      </c>
      <c r="B1" s="890"/>
      <c r="C1" s="890"/>
      <c r="D1" s="891"/>
      <c r="E1" s="898" t="s">
        <v>1</v>
      </c>
      <c r="F1" s="899"/>
      <c r="G1" s="899"/>
      <c r="H1" s="899"/>
      <c r="I1" s="900"/>
      <c r="J1" s="901" t="s">
        <v>2</v>
      </c>
      <c r="K1" s="902"/>
      <c r="L1" s="902"/>
      <c r="M1" s="903"/>
    </row>
    <row r="2" spans="1:13">
      <c r="A2" s="892"/>
      <c r="B2" s="893"/>
      <c r="C2" s="893"/>
      <c r="D2" s="894"/>
      <c r="E2" s="898" t="s">
        <v>3</v>
      </c>
      <c r="F2" s="899"/>
      <c r="G2" s="900"/>
      <c r="H2" s="904" t="s">
        <v>4</v>
      </c>
      <c r="I2" s="904" t="s">
        <v>5</v>
      </c>
      <c r="J2" s="906" t="s">
        <v>6</v>
      </c>
      <c r="K2" s="886" t="s">
        <v>7</v>
      </c>
      <c r="L2" s="904" t="s">
        <v>5</v>
      </c>
      <c r="M2" s="886" t="s">
        <v>8</v>
      </c>
    </row>
    <row r="3" spans="1:13">
      <c r="A3" s="895"/>
      <c r="B3" s="896"/>
      <c r="C3" s="896"/>
      <c r="D3" s="897"/>
      <c r="E3" s="167" t="s">
        <v>9</v>
      </c>
      <c r="F3" s="168" t="s">
        <v>136</v>
      </c>
      <c r="G3" s="167" t="s">
        <v>11</v>
      </c>
      <c r="H3" s="905"/>
      <c r="I3" s="905"/>
      <c r="J3" s="907"/>
      <c r="K3" s="888"/>
      <c r="L3" s="905"/>
      <c r="M3" s="888"/>
    </row>
    <row r="4" spans="1:13">
      <c r="A4" s="880" t="s">
        <v>12</v>
      </c>
      <c r="B4" s="883" t="s">
        <v>13</v>
      </c>
      <c r="C4" s="886" t="s">
        <v>14</v>
      </c>
      <c r="D4" s="169">
        <v>13</v>
      </c>
      <c r="E4" s="170">
        <v>103</v>
      </c>
      <c r="F4" s="170">
        <v>0</v>
      </c>
      <c r="G4" s="171">
        <v>103</v>
      </c>
      <c r="H4" s="170">
        <v>0</v>
      </c>
      <c r="I4" s="171">
        <v>103</v>
      </c>
      <c r="J4" s="170">
        <v>51</v>
      </c>
      <c r="K4" s="170">
        <v>3</v>
      </c>
      <c r="L4" s="171">
        <v>54</v>
      </c>
      <c r="M4" s="170">
        <v>3</v>
      </c>
    </row>
    <row r="5" spans="1:13">
      <c r="A5" s="881"/>
      <c r="B5" s="884"/>
      <c r="C5" s="887"/>
      <c r="D5" s="169">
        <v>12</v>
      </c>
      <c r="E5" s="170">
        <v>5</v>
      </c>
      <c r="F5" s="170">
        <v>0</v>
      </c>
      <c r="G5" s="171">
        <v>5</v>
      </c>
      <c r="H5" s="170">
        <v>0</v>
      </c>
      <c r="I5" s="171">
        <v>5</v>
      </c>
      <c r="J5" s="170">
        <v>0</v>
      </c>
      <c r="K5" s="170">
        <v>0</v>
      </c>
      <c r="L5" s="171">
        <v>0</v>
      </c>
      <c r="M5" s="170">
        <v>0</v>
      </c>
    </row>
    <row r="6" spans="1:13">
      <c r="A6" s="881"/>
      <c r="B6" s="885"/>
      <c r="C6" s="887"/>
      <c r="D6" s="169">
        <v>11</v>
      </c>
      <c r="E6" s="170">
        <v>13</v>
      </c>
      <c r="F6" s="170">
        <v>0</v>
      </c>
      <c r="G6" s="171">
        <v>13</v>
      </c>
      <c r="H6" s="170">
        <v>0</v>
      </c>
      <c r="I6" s="171">
        <v>13</v>
      </c>
      <c r="J6" s="170">
        <v>0</v>
      </c>
      <c r="K6" s="170">
        <v>0</v>
      </c>
      <c r="L6" s="171">
        <v>0</v>
      </c>
      <c r="M6" s="170">
        <v>0</v>
      </c>
    </row>
    <row r="7" spans="1:13">
      <c r="A7" s="881"/>
      <c r="B7" s="883" t="s">
        <v>15</v>
      </c>
      <c r="C7" s="887"/>
      <c r="D7" s="169">
        <v>10</v>
      </c>
      <c r="E7" s="170">
        <v>18</v>
      </c>
      <c r="F7" s="170">
        <v>0</v>
      </c>
      <c r="G7" s="171">
        <v>18</v>
      </c>
      <c r="H7" s="170">
        <v>0</v>
      </c>
      <c r="I7" s="171">
        <v>18</v>
      </c>
      <c r="J7" s="170">
        <v>0</v>
      </c>
      <c r="K7" s="170">
        <v>0</v>
      </c>
      <c r="L7" s="171">
        <v>0</v>
      </c>
      <c r="M7" s="170">
        <v>0</v>
      </c>
    </row>
    <row r="8" spans="1:13">
      <c r="A8" s="881"/>
      <c r="B8" s="884"/>
      <c r="C8" s="887"/>
      <c r="D8" s="169">
        <v>9</v>
      </c>
      <c r="E8" s="170">
        <v>11</v>
      </c>
      <c r="F8" s="170">
        <v>0</v>
      </c>
      <c r="G8" s="171">
        <v>11</v>
      </c>
      <c r="H8" s="170">
        <v>0</v>
      </c>
      <c r="I8" s="171">
        <v>11</v>
      </c>
      <c r="J8" s="170">
        <v>0</v>
      </c>
      <c r="K8" s="170">
        <v>1</v>
      </c>
      <c r="L8" s="171">
        <v>1</v>
      </c>
      <c r="M8" s="170">
        <v>2</v>
      </c>
    </row>
    <row r="9" spans="1:13">
      <c r="A9" s="881"/>
      <c r="B9" s="884"/>
      <c r="C9" s="887"/>
      <c r="D9" s="169">
        <v>8</v>
      </c>
      <c r="E9" s="170">
        <v>10</v>
      </c>
      <c r="F9" s="170">
        <v>0</v>
      </c>
      <c r="G9" s="171">
        <v>10</v>
      </c>
      <c r="H9" s="170">
        <v>0</v>
      </c>
      <c r="I9" s="171">
        <v>10</v>
      </c>
      <c r="J9" s="170">
        <v>0</v>
      </c>
      <c r="K9" s="170">
        <v>0</v>
      </c>
      <c r="L9" s="171">
        <v>0</v>
      </c>
      <c r="M9" s="170">
        <v>0</v>
      </c>
    </row>
    <row r="10" spans="1:13">
      <c r="A10" s="881"/>
      <c r="B10" s="884"/>
      <c r="C10" s="887"/>
      <c r="D10" s="169">
        <v>7</v>
      </c>
      <c r="E10" s="170">
        <v>8</v>
      </c>
      <c r="F10" s="170">
        <v>0</v>
      </c>
      <c r="G10" s="171">
        <v>8</v>
      </c>
      <c r="H10" s="170">
        <v>0</v>
      </c>
      <c r="I10" s="171">
        <v>8</v>
      </c>
      <c r="J10" s="170">
        <v>0</v>
      </c>
      <c r="K10" s="170">
        <v>0</v>
      </c>
      <c r="L10" s="171">
        <v>0</v>
      </c>
      <c r="M10" s="170">
        <v>0</v>
      </c>
    </row>
    <row r="11" spans="1:13">
      <c r="A11" s="881"/>
      <c r="B11" s="885"/>
      <c r="C11" s="887"/>
      <c r="D11" s="169">
        <v>6</v>
      </c>
      <c r="E11" s="170">
        <v>4</v>
      </c>
      <c r="F11" s="170">
        <v>0</v>
      </c>
      <c r="G11" s="171">
        <v>4</v>
      </c>
      <c r="H11" s="170">
        <v>0</v>
      </c>
      <c r="I11" s="171">
        <v>4</v>
      </c>
      <c r="J11" s="170">
        <v>0</v>
      </c>
      <c r="K11" s="170">
        <v>0</v>
      </c>
      <c r="L11" s="171">
        <v>0</v>
      </c>
      <c r="M11" s="170">
        <v>0</v>
      </c>
    </row>
    <row r="12" spans="1:13">
      <c r="A12" s="881"/>
      <c r="B12" s="883" t="s">
        <v>16</v>
      </c>
      <c r="C12" s="887"/>
      <c r="D12" s="169">
        <v>5</v>
      </c>
      <c r="E12" s="170">
        <v>0</v>
      </c>
      <c r="F12" s="170">
        <v>0</v>
      </c>
      <c r="G12" s="171">
        <v>0</v>
      </c>
      <c r="H12" s="170">
        <v>0</v>
      </c>
      <c r="I12" s="171">
        <v>0</v>
      </c>
      <c r="J12" s="170">
        <v>0</v>
      </c>
      <c r="K12" s="170">
        <v>0</v>
      </c>
      <c r="L12" s="171">
        <v>0</v>
      </c>
      <c r="M12" s="170">
        <v>0</v>
      </c>
    </row>
    <row r="13" spans="1:13">
      <c r="A13" s="881"/>
      <c r="B13" s="884"/>
      <c r="C13" s="887"/>
      <c r="D13" s="169">
        <v>4</v>
      </c>
      <c r="E13" s="170">
        <v>3</v>
      </c>
      <c r="F13" s="170">
        <v>0</v>
      </c>
      <c r="G13" s="171">
        <v>3</v>
      </c>
      <c r="H13" s="170">
        <v>0</v>
      </c>
      <c r="I13" s="171">
        <v>3</v>
      </c>
      <c r="J13" s="170">
        <v>0</v>
      </c>
      <c r="K13" s="170">
        <v>0</v>
      </c>
      <c r="L13" s="171">
        <v>0</v>
      </c>
      <c r="M13" s="170">
        <v>0</v>
      </c>
    </row>
    <row r="14" spans="1:13">
      <c r="A14" s="881"/>
      <c r="B14" s="884"/>
      <c r="C14" s="887"/>
      <c r="D14" s="169">
        <v>3</v>
      </c>
      <c r="E14" s="170">
        <v>0</v>
      </c>
      <c r="F14" s="170">
        <v>5</v>
      </c>
      <c r="G14" s="171">
        <v>5</v>
      </c>
      <c r="H14" s="170">
        <v>0</v>
      </c>
      <c r="I14" s="171">
        <v>5</v>
      </c>
      <c r="J14" s="170">
        <v>0</v>
      </c>
      <c r="K14" s="170">
        <v>0</v>
      </c>
      <c r="L14" s="171">
        <v>0</v>
      </c>
      <c r="M14" s="170">
        <v>0</v>
      </c>
    </row>
    <row r="15" spans="1:13">
      <c r="A15" s="881"/>
      <c r="B15" s="884"/>
      <c r="C15" s="887"/>
      <c r="D15" s="169">
        <v>2</v>
      </c>
      <c r="E15" s="170">
        <v>0</v>
      </c>
      <c r="F15" s="170">
        <v>2</v>
      </c>
      <c r="G15" s="171">
        <v>2</v>
      </c>
      <c r="H15" s="170">
        <v>0</v>
      </c>
      <c r="I15" s="171">
        <v>2</v>
      </c>
      <c r="J15" s="170">
        <v>0</v>
      </c>
      <c r="K15" s="170">
        <v>0</v>
      </c>
      <c r="L15" s="171">
        <v>0</v>
      </c>
      <c r="M15" s="170">
        <v>0</v>
      </c>
    </row>
    <row r="16" spans="1:13">
      <c r="A16" s="882"/>
      <c r="B16" s="885"/>
      <c r="C16" s="888"/>
      <c r="D16" s="169">
        <v>1</v>
      </c>
      <c r="E16" s="170">
        <v>0</v>
      </c>
      <c r="F16" s="170">
        <v>0</v>
      </c>
      <c r="G16" s="171">
        <v>0</v>
      </c>
      <c r="H16" s="170">
        <v>21</v>
      </c>
      <c r="I16" s="171">
        <v>21</v>
      </c>
      <c r="J16" s="170">
        <v>0</v>
      </c>
      <c r="K16" s="170">
        <v>0</v>
      </c>
      <c r="L16" s="171">
        <v>0</v>
      </c>
      <c r="M16" s="170">
        <v>0</v>
      </c>
    </row>
    <row r="17" spans="1:13">
      <c r="A17" s="877" t="s">
        <v>17</v>
      </c>
      <c r="B17" s="878"/>
      <c r="C17" s="878"/>
      <c r="D17" s="879"/>
      <c r="E17" s="171">
        <v>175</v>
      </c>
      <c r="F17" s="171">
        <v>7</v>
      </c>
      <c r="G17" s="171">
        <v>182</v>
      </c>
      <c r="H17" s="171">
        <v>21</v>
      </c>
      <c r="I17" s="171">
        <v>203</v>
      </c>
      <c r="J17" s="171">
        <v>51</v>
      </c>
      <c r="K17" s="171">
        <v>4</v>
      </c>
      <c r="L17" s="171">
        <v>55</v>
      </c>
      <c r="M17" s="171">
        <v>5</v>
      </c>
    </row>
    <row r="18" spans="1:13">
      <c r="A18" s="880" t="s">
        <v>18</v>
      </c>
      <c r="B18" s="883" t="s">
        <v>13</v>
      </c>
      <c r="C18" s="886" t="s">
        <v>19</v>
      </c>
      <c r="D18" s="169">
        <v>13</v>
      </c>
      <c r="E18" s="170">
        <v>224</v>
      </c>
      <c r="F18" s="170">
        <v>0</v>
      </c>
      <c r="G18" s="171">
        <v>224</v>
      </c>
      <c r="H18" s="170">
        <v>0</v>
      </c>
      <c r="I18" s="171">
        <v>224</v>
      </c>
      <c r="J18" s="170">
        <v>82</v>
      </c>
      <c r="K18" s="170">
        <v>10</v>
      </c>
      <c r="L18" s="171">
        <v>92</v>
      </c>
      <c r="M18" s="170">
        <v>12</v>
      </c>
    </row>
    <row r="19" spans="1:13">
      <c r="A19" s="881"/>
      <c r="B19" s="884"/>
      <c r="C19" s="887"/>
      <c r="D19" s="169">
        <v>12</v>
      </c>
      <c r="E19" s="170">
        <v>6</v>
      </c>
      <c r="F19" s="170">
        <v>0</v>
      </c>
      <c r="G19" s="171">
        <v>6</v>
      </c>
      <c r="H19" s="170">
        <v>0</v>
      </c>
      <c r="I19" s="171">
        <v>6</v>
      </c>
      <c r="J19" s="170">
        <v>0</v>
      </c>
      <c r="K19" s="170">
        <v>0</v>
      </c>
      <c r="L19" s="171">
        <v>0</v>
      </c>
      <c r="M19" s="170">
        <v>0</v>
      </c>
    </row>
    <row r="20" spans="1:13">
      <c r="A20" s="881"/>
      <c r="B20" s="885"/>
      <c r="C20" s="887"/>
      <c r="D20" s="169">
        <v>11</v>
      </c>
      <c r="E20" s="170">
        <v>11</v>
      </c>
      <c r="F20" s="170">
        <v>0</v>
      </c>
      <c r="G20" s="171">
        <v>11</v>
      </c>
      <c r="H20" s="170">
        <v>0</v>
      </c>
      <c r="I20" s="171">
        <v>11</v>
      </c>
      <c r="J20" s="170">
        <v>0</v>
      </c>
      <c r="K20" s="170">
        <v>0</v>
      </c>
      <c r="L20" s="171">
        <v>0</v>
      </c>
      <c r="M20" s="170">
        <v>0</v>
      </c>
    </row>
    <row r="21" spans="1:13">
      <c r="A21" s="881"/>
      <c r="B21" s="883" t="s">
        <v>15</v>
      </c>
      <c r="C21" s="887"/>
      <c r="D21" s="169">
        <v>10</v>
      </c>
      <c r="E21" s="170">
        <v>15</v>
      </c>
      <c r="F21" s="170">
        <v>0</v>
      </c>
      <c r="G21" s="171">
        <v>15</v>
      </c>
      <c r="H21" s="170">
        <v>0</v>
      </c>
      <c r="I21" s="171">
        <v>15</v>
      </c>
      <c r="J21" s="170">
        <v>0</v>
      </c>
      <c r="K21" s="170">
        <v>0</v>
      </c>
      <c r="L21" s="171">
        <v>0</v>
      </c>
      <c r="M21" s="170">
        <v>0</v>
      </c>
    </row>
    <row r="22" spans="1:13">
      <c r="A22" s="881"/>
      <c r="B22" s="884"/>
      <c r="C22" s="887"/>
      <c r="D22" s="169">
        <v>9</v>
      </c>
      <c r="E22" s="170">
        <v>15</v>
      </c>
      <c r="F22" s="170">
        <v>0</v>
      </c>
      <c r="G22" s="171">
        <v>15</v>
      </c>
      <c r="H22" s="170">
        <v>0</v>
      </c>
      <c r="I22" s="171">
        <v>15</v>
      </c>
      <c r="J22" s="170">
        <v>0</v>
      </c>
      <c r="K22" s="170">
        <v>1</v>
      </c>
      <c r="L22" s="171">
        <v>1</v>
      </c>
      <c r="M22" s="170">
        <v>1</v>
      </c>
    </row>
    <row r="23" spans="1:13">
      <c r="A23" s="881"/>
      <c r="B23" s="884"/>
      <c r="C23" s="887"/>
      <c r="D23" s="169">
        <v>8</v>
      </c>
      <c r="E23" s="170">
        <v>12</v>
      </c>
      <c r="F23" s="170">
        <v>0</v>
      </c>
      <c r="G23" s="171">
        <v>12</v>
      </c>
      <c r="H23" s="170">
        <v>0</v>
      </c>
      <c r="I23" s="171">
        <v>12</v>
      </c>
      <c r="J23" s="170">
        <v>0</v>
      </c>
      <c r="K23" s="170">
        <v>0</v>
      </c>
      <c r="L23" s="171">
        <v>0</v>
      </c>
      <c r="M23" s="170">
        <v>0</v>
      </c>
    </row>
    <row r="24" spans="1:13">
      <c r="A24" s="881"/>
      <c r="B24" s="884"/>
      <c r="C24" s="887"/>
      <c r="D24" s="169">
        <v>7</v>
      </c>
      <c r="E24" s="170">
        <v>7</v>
      </c>
      <c r="F24" s="170">
        <v>0</v>
      </c>
      <c r="G24" s="171">
        <v>7</v>
      </c>
      <c r="H24" s="170">
        <v>0</v>
      </c>
      <c r="I24" s="171">
        <v>7</v>
      </c>
      <c r="J24" s="170">
        <v>0</v>
      </c>
      <c r="K24" s="170">
        <v>0</v>
      </c>
      <c r="L24" s="171">
        <v>0</v>
      </c>
      <c r="M24" s="170">
        <v>0</v>
      </c>
    </row>
    <row r="25" spans="1:13">
      <c r="A25" s="881"/>
      <c r="B25" s="885"/>
      <c r="C25" s="887"/>
      <c r="D25" s="169">
        <v>6</v>
      </c>
      <c r="E25" s="170">
        <v>9</v>
      </c>
      <c r="F25" s="170">
        <v>0</v>
      </c>
      <c r="G25" s="171">
        <v>9</v>
      </c>
      <c r="H25" s="170">
        <v>0</v>
      </c>
      <c r="I25" s="171">
        <v>9</v>
      </c>
      <c r="J25" s="170">
        <v>0</v>
      </c>
      <c r="K25" s="170">
        <v>0</v>
      </c>
      <c r="L25" s="171">
        <v>0</v>
      </c>
      <c r="M25" s="170">
        <v>0</v>
      </c>
    </row>
    <row r="26" spans="1:13">
      <c r="A26" s="881"/>
      <c r="B26" s="883" t="s">
        <v>16</v>
      </c>
      <c r="C26" s="887"/>
      <c r="D26" s="169">
        <v>5</v>
      </c>
      <c r="E26" s="170">
        <v>0</v>
      </c>
      <c r="F26" s="170">
        <v>0</v>
      </c>
      <c r="G26" s="171">
        <v>0</v>
      </c>
      <c r="H26" s="170">
        <v>0</v>
      </c>
      <c r="I26" s="171">
        <v>0</v>
      </c>
      <c r="J26" s="170">
        <v>0</v>
      </c>
      <c r="K26" s="170">
        <v>0</v>
      </c>
      <c r="L26" s="171">
        <v>0</v>
      </c>
      <c r="M26" s="170">
        <v>0</v>
      </c>
    </row>
    <row r="27" spans="1:13">
      <c r="A27" s="881"/>
      <c r="B27" s="884"/>
      <c r="C27" s="887"/>
      <c r="D27" s="169">
        <v>4</v>
      </c>
      <c r="E27" s="170">
        <v>1</v>
      </c>
      <c r="F27" s="170">
        <v>0</v>
      </c>
      <c r="G27" s="171">
        <v>1</v>
      </c>
      <c r="H27" s="170">
        <v>0</v>
      </c>
      <c r="I27" s="171">
        <v>1</v>
      </c>
      <c r="J27" s="170">
        <v>0</v>
      </c>
      <c r="K27" s="170">
        <v>1</v>
      </c>
      <c r="L27" s="171">
        <v>1</v>
      </c>
      <c r="M27" s="170">
        <v>1</v>
      </c>
    </row>
    <row r="28" spans="1:13">
      <c r="A28" s="881"/>
      <c r="B28" s="884"/>
      <c r="C28" s="887"/>
      <c r="D28" s="169">
        <v>3</v>
      </c>
      <c r="E28" s="170">
        <v>0</v>
      </c>
      <c r="F28" s="170">
        <v>4</v>
      </c>
      <c r="G28" s="171">
        <v>4</v>
      </c>
      <c r="H28" s="170">
        <v>0</v>
      </c>
      <c r="I28" s="171">
        <v>4</v>
      </c>
      <c r="J28" s="170">
        <v>0</v>
      </c>
      <c r="K28" s="170">
        <v>0</v>
      </c>
      <c r="L28" s="171">
        <v>0</v>
      </c>
      <c r="M28" s="170">
        <v>0</v>
      </c>
    </row>
    <row r="29" spans="1:13">
      <c r="A29" s="881"/>
      <c r="B29" s="884"/>
      <c r="C29" s="887"/>
      <c r="D29" s="169">
        <v>2</v>
      </c>
      <c r="E29" s="170">
        <v>0</v>
      </c>
      <c r="F29" s="170">
        <v>3</v>
      </c>
      <c r="G29" s="171">
        <v>3</v>
      </c>
      <c r="H29" s="170">
        <v>0</v>
      </c>
      <c r="I29" s="171">
        <v>3</v>
      </c>
      <c r="J29" s="170">
        <v>0</v>
      </c>
      <c r="K29" s="170">
        <v>0</v>
      </c>
      <c r="L29" s="171">
        <v>0</v>
      </c>
      <c r="M29" s="170">
        <v>0</v>
      </c>
    </row>
    <row r="30" spans="1:13">
      <c r="A30" s="882"/>
      <c r="B30" s="885"/>
      <c r="C30" s="888"/>
      <c r="D30" s="169">
        <v>1</v>
      </c>
      <c r="E30" s="170">
        <v>0</v>
      </c>
      <c r="F30" s="170">
        <v>0</v>
      </c>
      <c r="G30" s="171">
        <v>0</v>
      </c>
      <c r="H30" s="170">
        <v>46</v>
      </c>
      <c r="I30" s="171">
        <v>46</v>
      </c>
      <c r="J30" s="170">
        <v>0</v>
      </c>
      <c r="K30" s="170">
        <v>0</v>
      </c>
      <c r="L30" s="171">
        <v>0</v>
      </c>
      <c r="M30" s="170">
        <v>0</v>
      </c>
    </row>
    <row r="31" spans="1:13">
      <c r="A31" s="877" t="s">
        <v>20</v>
      </c>
      <c r="B31" s="878"/>
      <c r="C31" s="878"/>
      <c r="D31" s="879"/>
      <c r="E31" s="171">
        <v>300</v>
      </c>
      <c r="F31" s="171">
        <v>7</v>
      </c>
      <c r="G31" s="171">
        <v>307</v>
      </c>
      <c r="H31" s="171">
        <v>46</v>
      </c>
      <c r="I31" s="171">
        <v>353</v>
      </c>
      <c r="J31" s="171">
        <v>82</v>
      </c>
      <c r="K31" s="171">
        <v>12</v>
      </c>
      <c r="L31" s="171">
        <v>94</v>
      </c>
      <c r="M31" s="171">
        <v>14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6836-09CA-4B6F-B835-67A379C2A74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146-FB2F-494E-B206-6B1C4EB5A8FA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5C17-0980-48F7-BF52-1133ABD4AB04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7DE7-F8D2-41A3-A9B8-999010A745B6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10" t="s">
        <v>0</v>
      </c>
      <c r="B1" s="311"/>
      <c r="C1" s="311"/>
      <c r="D1" s="312"/>
      <c r="E1" s="319" t="s">
        <v>1</v>
      </c>
      <c r="F1" s="320"/>
      <c r="G1" s="320"/>
      <c r="H1" s="320"/>
      <c r="I1" s="321"/>
      <c r="J1" s="322" t="s">
        <v>2</v>
      </c>
      <c r="K1" s="323"/>
      <c r="L1" s="323"/>
      <c r="M1" s="324"/>
    </row>
    <row r="2" spans="1:13">
      <c r="A2" s="313"/>
      <c r="B2" s="314"/>
      <c r="C2" s="314"/>
      <c r="D2" s="315"/>
      <c r="E2" s="319" t="s">
        <v>3</v>
      </c>
      <c r="F2" s="320"/>
      <c r="G2" s="321"/>
      <c r="H2" s="325" t="s">
        <v>4</v>
      </c>
      <c r="I2" s="325" t="s">
        <v>5</v>
      </c>
      <c r="J2" s="327" t="s">
        <v>6</v>
      </c>
      <c r="K2" s="329" t="s">
        <v>7</v>
      </c>
      <c r="L2" s="325" t="s">
        <v>5</v>
      </c>
      <c r="M2" s="329" t="s">
        <v>8</v>
      </c>
    </row>
    <row r="3" spans="1:13">
      <c r="A3" s="316"/>
      <c r="B3" s="317"/>
      <c r="C3" s="317"/>
      <c r="D3" s="318"/>
      <c r="E3" s="1" t="s">
        <v>9</v>
      </c>
      <c r="F3" s="1" t="s">
        <v>10</v>
      </c>
      <c r="G3" s="1" t="s">
        <v>11</v>
      </c>
      <c r="H3" s="326"/>
      <c r="I3" s="326"/>
      <c r="J3" s="328"/>
      <c r="K3" s="330"/>
      <c r="L3" s="326"/>
      <c r="M3" s="330"/>
    </row>
    <row r="4" spans="1:13">
      <c r="A4" s="331" t="s">
        <v>12</v>
      </c>
      <c r="B4" s="334" t="s">
        <v>13</v>
      </c>
      <c r="C4" s="331" t="s">
        <v>14</v>
      </c>
      <c r="D4" s="2">
        <v>13</v>
      </c>
      <c r="E4" s="3">
        <v>662</v>
      </c>
      <c r="F4" s="3">
        <v>0</v>
      </c>
      <c r="G4" s="4">
        <v>662</v>
      </c>
      <c r="H4" s="3">
        <v>0</v>
      </c>
      <c r="I4" s="4">
        <v>662</v>
      </c>
      <c r="J4" s="3">
        <v>786</v>
      </c>
      <c r="K4" s="3">
        <v>265</v>
      </c>
      <c r="L4" s="4">
        <v>1051</v>
      </c>
      <c r="M4" s="3">
        <v>309</v>
      </c>
    </row>
    <row r="5" spans="1:13">
      <c r="A5" s="332"/>
      <c r="B5" s="335"/>
      <c r="C5" s="332"/>
      <c r="D5" s="2">
        <v>12</v>
      </c>
      <c r="E5" s="3">
        <v>80</v>
      </c>
      <c r="F5" s="3">
        <v>0</v>
      </c>
      <c r="G5" s="4">
        <v>80</v>
      </c>
      <c r="H5" s="3">
        <v>0</v>
      </c>
      <c r="I5" s="4">
        <v>80</v>
      </c>
      <c r="J5" s="3">
        <v>3</v>
      </c>
      <c r="K5" s="3">
        <v>3</v>
      </c>
      <c r="L5" s="4">
        <v>6</v>
      </c>
      <c r="M5" s="3">
        <v>3</v>
      </c>
    </row>
    <row r="6" spans="1:13">
      <c r="A6" s="332"/>
      <c r="B6" s="336"/>
      <c r="C6" s="332"/>
      <c r="D6" s="2">
        <v>11</v>
      </c>
      <c r="E6" s="3">
        <v>42</v>
      </c>
      <c r="F6" s="3">
        <v>0</v>
      </c>
      <c r="G6" s="4">
        <v>42</v>
      </c>
      <c r="H6" s="3">
        <v>0</v>
      </c>
      <c r="I6" s="4">
        <v>42</v>
      </c>
      <c r="J6" s="3">
        <v>9</v>
      </c>
      <c r="K6" s="3">
        <v>1</v>
      </c>
      <c r="L6" s="4">
        <v>10</v>
      </c>
      <c r="M6" s="3">
        <v>1</v>
      </c>
    </row>
    <row r="7" spans="1:13">
      <c r="A7" s="332"/>
      <c r="B7" s="334" t="s">
        <v>15</v>
      </c>
      <c r="C7" s="332"/>
      <c r="D7" s="2">
        <v>10</v>
      </c>
      <c r="E7" s="3">
        <v>74</v>
      </c>
      <c r="F7" s="3">
        <v>0</v>
      </c>
      <c r="G7" s="4">
        <v>74</v>
      </c>
      <c r="H7" s="3">
        <v>0</v>
      </c>
      <c r="I7" s="4">
        <v>74</v>
      </c>
      <c r="J7" s="3">
        <v>5</v>
      </c>
      <c r="K7" s="3">
        <v>0</v>
      </c>
      <c r="L7" s="4">
        <v>5</v>
      </c>
      <c r="M7" s="3">
        <v>0</v>
      </c>
    </row>
    <row r="8" spans="1:13">
      <c r="A8" s="332"/>
      <c r="B8" s="335"/>
      <c r="C8" s="332"/>
      <c r="D8" s="2">
        <v>9</v>
      </c>
      <c r="E8" s="3">
        <v>143</v>
      </c>
      <c r="F8" s="3">
        <v>0</v>
      </c>
      <c r="G8" s="4">
        <v>143</v>
      </c>
      <c r="H8" s="3">
        <v>0</v>
      </c>
      <c r="I8" s="4">
        <v>143</v>
      </c>
      <c r="J8" s="3">
        <v>2</v>
      </c>
      <c r="K8" s="3">
        <v>0</v>
      </c>
      <c r="L8" s="4">
        <v>2</v>
      </c>
      <c r="M8" s="3">
        <v>0</v>
      </c>
    </row>
    <row r="9" spans="1:13">
      <c r="A9" s="332"/>
      <c r="B9" s="335"/>
      <c r="C9" s="332"/>
      <c r="D9" s="2">
        <v>8</v>
      </c>
      <c r="E9" s="3">
        <v>60</v>
      </c>
      <c r="F9" s="3">
        <v>0</v>
      </c>
      <c r="G9" s="4">
        <v>60</v>
      </c>
      <c r="H9" s="3">
        <v>0</v>
      </c>
      <c r="I9" s="4">
        <v>60</v>
      </c>
      <c r="J9" s="3">
        <v>2</v>
      </c>
      <c r="K9" s="3">
        <v>1</v>
      </c>
      <c r="L9" s="4">
        <v>3</v>
      </c>
      <c r="M9" s="3">
        <v>1</v>
      </c>
    </row>
    <row r="10" spans="1:13">
      <c r="A10" s="332"/>
      <c r="B10" s="335"/>
      <c r="C10" s="332"/>
      <c r="D10" s="2">
        <v>7</v>
      </c>
      <c r="E10" s="3">
        <v>98</v>
      </c>
      <c r="F10" s="3">
        <v>0</v>
      </c>
      <c r="G10" s="4">
        <v>98</v>
      </c>
      <c r="H10" s="3">
        <v>0</v>
      </c>
      <c r="I10" s="4">
        <v>98</v>
      </c>
      <c r="J10" s="3">
        <v>1</v>
      </c>
      <c r="K10" s="3">
        <v>0</v>
      </c>
      <c r="L10" s="4">
        <v>1</v>
      </c>
      <c r="M10" s="3">
        <v>0</v>
      </c>
    </row>
    <row r="11" spans="1:13">
      <c r="A11" s="332"/>
      <c r="B11" s="336"/>
      <c r="C11" s="332"/>
      <c r="D11" s="2">
        <v>6</v>
      </c>
      <c r="E11" s="3">
        <v>54</v>
      </c>
      <c r="F11" s="3">
        <v>0</v>
      </c>
      <c r="G11" s="4">
        <v>54</v>
      </c>
      <c r="H11" s="3">
        <v>0</v>
      </c>
      <c r="I11" s="4">
        <v>54</v>
      </c>
      <c r="J11" s="3">
        <v>3</v>
      </c>
      <c r="K11" s="3">
        <v>2</v>
      </c>
      <c r="L11" s="4">
        <v>5</v>
      </c>
      <c r="M11" s="3">
        <v>5</v>
      </c>
    </row>
    <row r="12" spans="1:13">
      <c r="A12" s="332"/>
      <c r="B12" s="334" t="s">
        <v>16</v>
      </c>
      <c r="C12" s="332"/>
      <c r="D12" s="2">
        <v>5</v>
      </c>
      <c r="E12" s="3">
        <v>53</v>
      </c>
      <c r="F12" s="3">
        <v>0</v>
      </c>
      <c r="G12" s="4">
        <v>53</v>
      </c>
      <c r="H12" s="3">
        <v>0</v>
      </c>
      <c r="I12" s="4">
        <v>53</v>
      </c>
      <c r="J12" s="3">
        <v>0</v>
      </c>
      <c r="K12" s="3">
        <v>0</v>
      </c>
      <c r="L12" s="4">
        <v>0</v>
      </c>
      <c r="M12" s="3">
        <v>0</v>
      </c>
    </row>
    <row r="13" spans="1:13">
      <c r="A13" s="332"/>
      <c r="B13" s="335"/>
      <c r="C13" s="332"/>
      <c r="D13" s="2">
        <v>4</v>
      </c>
      <c r="E13" s="3">
        <v>23</v>
      </c>
      <c r="F13" s="3">
        <v>0</v>
      </c>
      <c r="G13" s="4">
        <v>23</v>
      </c>
      <c r="H13" s="3">
        <v>0</v>
      </c>
      <c r="I13" s="4">
        <v>23</v>
      </c>
      <c r="J13" s="3">
        <v>0</v>
      </c>
      <c r="K13" s="3">
        <v>0</v>
      </c>
      <c r="L13" s="4">
        <v>0</v>
      </c>
      <c r="M13" s="3">
        <v>0</v>
      </c>
    </row>
    <row r="14" spans="1:13">
      <c r="A14" s="332"/>
      <c r="B14" s="335"/>
      <c r="C14" s="332"/>
      <c r="D14" s="2">
        <v>3</v>
      </c>
      <c r="E14" s="3">
        <v>0</v>
      </c>
      <c r="F14" s="3">
        <v>13</v>
      </c>
      <c r="G14" s="4">
        <v>13</v>
      </c>
      <c r="H14" s="3">
        <v>0</v>
      </c>
      <c r="I14" s="4">
        <v>13</v>
      </c>
      <c r="J14" s="3">
        <v>0</v>
      </c>
      <c r="K14" s="3">
        <v>0</v>
      </c>
      <c r="L14" s="4">
        <v>0</v>
      </c>
      <c r="M14" s="3">
        <v>0</v>
      </c>
    </row>
    <row r="15" spans="1:13">
      <c r="A15" s="332"/>
      <c r="B15" s="335"/>
      <c r="C15" s="332"/>
      <c r="D15" s="2">
        <v>2</v>
      </c>
      <c r="E15" s="3">
        <v>0</v>
      </c>
      <c r="F15" s="3">
        <v>9</v>
      </c>
      <c r="G15" s="4">
        <v>9</v>
      </c>
      <c r="H15" s="3">
        <v>0</v>
      </c>
      <c r="I15" s="4">
        <v>9</v>
      </c>
      <c r="J15" s="3">
        <v>0</v>
      </c>
      <c r="K15" s="3">
        <v>0</v>
      </c>
      <c r="L15" s="4">
        <v>0</v>
      </c>
      <c r="M15" s="3">
        <v>0</v>
      </c>
    </row>
    <row r="16" spans="1:13">
      <c r="A16" s="333"/>
      <c r="B16" s="336"/>
      <c r="C16" s="333"/>
      <c r="D16" s="2">
        <v>1</v>
      </c>
      <c r="E16" s="3">
        <v>0</v>
      </c>
      <c r="F16" s="3">
        <v>5</v>
      </c>
      <c r="G16" s="4">
        <v>5</v>
      </c>
      <c r="H16" s="3">
        <v>119</v>
      </c>
      <c r="I16" s="4">
        <v>124</v>
      </c>
      <c r="J16" s="3">
        <v>1</v>
      </c>
      <c r="K16" s="3">
        <v>0</v>
      </c>
      <c r="L16" s="4">
        <v>1</v>
      </c>
      <c r="M16" s="3">
        <v>0</v>
      </c>
    </row>
    <row r="17" spans="1:13">
      <c r="A17" s="337" t="s">
        <v>17</v>
      </c>
      <c r="B17" s="338"/>
      <c r="C17" s="338"/>
      <c r="D17" s="339"/>
      <c r="E17" s="5">
        <v>1289</v>
      </c>
      <c r="F17" s="4">
        <v>27</v>
      </c>
      <c r="G17" s="5">
        <v>1316</v>
      </c>
      <c r="H17" s="4">
        <v>119</v>
      </c>
      <c r="I17" s="5">
        <v>1435</v>
      </c>
      <c r="J17" s="4">
        <v>812</v>
      </c>
      <c r="K17" s="4">
        <v>272</v>
      </c>
      <c r="L17" s="5">
        <v>1084</v>
      </c>
      <c r="M17" s="4">
        <v>319</v>
      </c>
    </row>
    <row r="18" spans="1:13">
      <c r="A18" s="331" t="s">
        <v>18</v>
      </c>
      <c r="B18" s="334" t="s">
        <v>13</v>
      </c>
      <c r="C18" s="331" t="s">
        <v>19</v>
      </c>
      <c r="D18" s="2">
        <v>13</v>
      </c>
      <c r="E18" s="6">
        <v>1276</v>
      </c>
      <c r="F18" s="3">
        <v>0</v>
      </c>
      <c r="G18" s="5">
        <v>1276</v>
      </c>
      <c r="H18" s="3">
        <v>0</v>
      </c>
      <c r="I18" s="5">
        <v>1276</v>
      </c>
      <c r="J18" s="3">
        <v>1124</v>
      </c>
      <c r="K18" s="3">
        <v>175</v>
      </c>
      <c r="L18" s="4">
        <v>1299</v>
      </c>
      <c r="M18" s="3">
        <v>203</v>
      </c>
    </row>
    <row r="19" spans="1:13">
      <c r="A19" s="332"/>
      <c r="B19" s="335"/>
      <c r="C19" s="332"/>
      <c r="D19" s="2">
        <v>12</v>
      </c>
      <c r="E19" s="3">
        <v>157</v>
      </c>
      <c r="F19" s="3">
        <v>0</v>
      </c>
      <c r="G19" s="4">
        <v>157</v>
      </c>
      <c r="H19" s="3">
        <v>0</v>
      </c>
      <c r="I19" s="4">
        <v>157</v>
      </c>
      <c r="J19" s="3">
        <v>4</v>
      </c>
      <c r="K19" s="3">
        <v>0</v>
      </c>
      <c r="L19" s="4">
        <v>4</v>
      </c>
      <c r="M19" s="3">
        <v>0</v>
      </c>
    </row>
    <row r="20" spans="1:13">
      <c r="A20" s="332"/>
      <c r="B20" s="336"/>
      <c r="C20" s="332"/>
      <c r="D20" s="2">
        <v>11</v>
      </c>
      <c r="E20" s="3">
        <v>93</v>
      </c>
      <c r="F20" s="3">
        <v>0</v>
      </c>
      <c r="G20" s="4">
        <v>93</v>
      </c>
      <c r="H20" s="3">
        <v>0</v>
      </c>
      <c r="I20" s="4">
        <v>93</v>
      </c>
      <c r="J20" s="3">
        <v>4</v>
      </c>
      <c r="K20" s="3">
        <v>0</v>
      </c>
      <c r="L20" s="4">
        <v>4</v>
      </c>
      <c r="M20" s="3">
        <v>0</v>
      </c>
    </row>
    <row r="21" spans="1:13">
      <c r="A21" s="332"/>
      <c r="B21" s="334" t="s">
        <v>15</v>
      </c>
      <c r="C21" s="332"/>
      <c r="D21" s="2">
        <v>10</v>
      </c>
      <c r="E21" s="3">
        <v>125</v>
      </c>
      <c r="F21" s="3">
        <v>0</v>
      </c>
      <c r="G21" s="4">
        <v>125</v>
      </c>
      <c r="H21" s="3">
        <v>0</v>
      </c>
      <c r="I21" s="4">
        <v>125</v>
      </c>
      <c r="J21" s="3">
        <v>0</v>
      </c>
      <c r="K21" s="3">
        <v>0</v>
      </c>
      <c r="L21" s="4">
        <v>0</v>
      </c>
      <c r="M21" s="3">
        <v>0</v>
      </c>
    </row>
    <row r="22" spans="1:13">
      <c r="A22" s="332"/>
      <c r="B22" s="335"/>
      <c r="C22" s="332"/>
      <c r="D22" s="2">
        <v>9</v>
      </c>
      <c r="E22" s="3">
        <v>118</v>
      </c>
      <c r="F22" s="3">
        <v>0</v>
      </c>
      <c r="G22" s="4">
        <v>118</v>
      </c>
      <c r="H22" s="3">
        <v>0</v>
      </c>
      <c r="I22" s="4">
        <v>118</v>
      </c>
      <c r="J22" s="3">
        <v>0</v>
      </c>
      <c r="K22" s="3">
        <v>1</v>
      </c>
      <c r="L22" s="4">
        <v>1</v>
      </c>
      <c r="M22" s="3">
        <v>1</v>
      </c>
    </row>
    <row r="23" spans="1:13">
      <c r="A23" s="332"/>
      <c r="B23" s="335"/>
      <c r="C23" s="332"/>
      <c r="D23" s="2">
        <v>8</v>
      </c>
      <c r="E23" s="3">
        <v>96</v>
      </c>
      <c r="F23" s="3">
        <v>0</v>
      </c>
      <c r="G23" s="4">
        <v>96</v>
      </c>
      <c r="H23" s="3">
        <v>0</v>
      </c>
      <c r="I23" s="4">
        <v>96</v>
      </c>
      <c r="J23" s="3">
        <v>0</v>
      </c>
      <c r="K23" s="3">
        <v>0</v>
      </c>
      <c r="L23" s="4">
        <v>0</v>
      </c>
      <c r="M23" s="3">
        <v>0</v>
      </c>
    </row>
    <row r="24" spans="1:13">
      <c r="A24" s="332"/>
      <c r="B24" s="335"/>
      <c r="C24" s="332"/>
      <c r="D24" s="2">
        <v>7</v>
      </c>
      <c r="E24" s="3">
        <v>99</v>
      </c>
      <c r="F24" s="3">
        <v>0</v>
      </c>
      <c r="G24" s="4">
        <v>99</v>
      </c>
      <c r="H24" s="3">
        <v>0</v>
      </c>
      <c r="I24" s="4">
        <v>99</v>
      </c>
      <c r="J24" s="3">
        <v>1</v>
      </c>
      <c r="K24" s="3">
        <v>1</v>
      </c>
      <c r="L24" s="4">
        <v>2</v>
      </c>
      <c r="M24" s="3">
        <v>1</v>
      </c>
    </row>
    <row r="25" spans="1:13">
      <c r="A25" s="332"/>
      <c r="B25" s="336"/>
      <c r="C25" s="332"/>
      <c r="D25" s="2">
        <v>6</v>
      </c>
      <c r="E25" s="3">
        <v>94</v>
      </c>
      <c r="F25" s="3">
        <v>0</v>
      </c>
      <c r="G25" s="4">
        <v>94</v>
      </c>
      <c r="H25" s="3">
        <v>0</v>
      </c>
      <c r="I25" s="4">
        <v>94</v>
      </c>
      <c r="J25" s="3">
        <v>1</v>
      </c>
      <c r="K25" s="3">
        <v>4</v>
      </c>
      <c r="L25" s="4">
        <v>5</v>
      </c>
      <c r="M25" s="3">
        <v>7</v>
      </c>
    </row>
    <row r="26" spans="1:13">
      <c r="A26" s="332"/>
      <c r="B26" s="334" t="s">
        <v>16</v>
      </c>
      <c r="C26" s="332"/>
      <c r="D26" s="2">
        <v>5</v>
      </c>
      <c r="E26" s="3">
        <v>130</v>
      </c>
      <c r="F26" s="3">
        <v>0</v>
      </c>
      <c r="G26" s="4">
        <v>130</v>
      </c>
      <c r="H26" s="3">
        <v>0</v>
      </c>
      <c r="I26" s="4">
        <v>130</v>
      </c>
      <c r="J26" s="3">
        <v>0</v>
      </c>
      <c r="K26" s="3">
        <v>1</v>
      </c>
      <c r="L26" s="4">
        <v>1</v>
      </c>
      <c r="M26" s="3">
        <v>2</v>
      </c>
    </row>
    <row r="27" spans="1:13">
      <c r="A27" s="332"/>
      <c r="B27" s="335"/>
      <c r="C27" s="332"/>
      <c r="D27" s="2">
        <v>4</v>
      </c>
      <c r="E27" s="3">
        <v>53</v>
      </c>
      <c r="F27" s="3">
        <v>0</v>
      </c>
      <c r="G27" s="4">
        <v>53</v>
      </c>
      <c r="H27" s="3">
        <v>0</v>
      </c>
      <c r="I27" s="4">
        <v>53</v>
      </c>
      <c r="J27" s="3">
        <v>0</v>
      </c>
      <c r="K27" s="3">
        <v>0</v>
      </c>
      <c r="L27" s="4">
        <v>0</v>
      </c>
      <c r="M27" s="3">
        <v>0</v>
      </c>
    </row>
    <row r="28" spans="1:13">
      <c r="A28" s="332"/>
      <c r="B28" s="335"/>
      <c r="C28" s="332"/>
      <c r="D28" s="2">
        <v>3</v>
      </c>
      <c r="E28" s="3">
        <v>0</v>
      </c>
      <c r="F28" s="3">
        <v>41</v>
      </c>
      <c r="G28" s="4">
        <v>41</v>
      </c>
      <c r="H28" s="3">
        <v>0</v>
      </c>
      <c r="I28" s="4">
        <v>41</v>
      </c>
      <c r="J28" s="3">
        <v>3</v>
      </c>
      <c r="K28" s="3">
        <v>0</v>
      </c>
      <c r="L28" s="4">
        <v>3</v>
      </c>
      <c r="M28" s="3">
        <v>0</v>
      </c>
    </row>
    <row r="29" spans="1:13">
      <c r="A29" s="332"/>
      <c r="B29" s="335"/>
      <c r="C29" s="332"/>
      <c r="D29" s="2">
        <v>2</v>
      </c>
      <c r="E29" s="3">
        <v>0</v>
      </c>
      <c r="F29" s="3">
        <v>17</v>
      </c>
      <c r="G29" s="4">
        <v>17</v>
      </c>
      <c r="H29" s="3">
        <v>0</v>
      </c>
      <c r="I29" s="4">
        <v>17</v>
      </c>
      <c r="J29" s="3">
        <v>1</v>
      </c>
      <c r="K29" s="3">
        <v>0</v>
      </c>
      <c r="L29" s="4">
        <v>1</v>
      </c>
      <c r="M29" s="3">
        <v>0</v>
      </c>
    </row>
    <row r="30" spans="1:13">
      <c r="A30" s="333"/>
      <c r="B30" s="336"/>
      <c r="C30" s="333"/>
      <c r="D30" s="2">
        <v>1</v>
      </c>
      <c r="E30" s="3">
        <v>0</v>
      </c>
      <c r="F30" s="3">
        <v>6</v>
      </c>
      <c r="G30" s="4">
        <v>6</v>
      </c>
      <c r="H30" s="3">
        <v>355</v>
      </c>
      <c r="I30" s="4">
        <v>361</v>
      </c>
      <c r="J30" s="3">
        <v>0</v>
      </c>
      <c r="K30" s="3">
        <v>0</v>
      </c>
      <c r="L30" s="4">
        <v>0</v>
      </c>
      <c r="M30" s="3">
        <v>0</v>
      </c>
    </row>
    <row r="31" spans="1:13">
      <c r="A31" s="337" t="s">
        <v>20</v>
      </c>
      <c r="B31" s="338"/>
      <c r="C31" s="338"/>
      <c r="D31" s="339"/>
      <c r="E31" s="5">
        <v>2241</v>
      </c>
      <c r="F31" s="4">
        <v>64</v>
      </c>
      <c r="G31" s="5">
        <v>2305</v>
      </c>
      <c r="H31" s="4">
        <v>355</v>
      </c>
      <c r="I31" s="5">
        <v>2660</v>
      </c>
      <c r="J31" s="5">
        <v>1138</v>
      </c>
      <c r="K31" s="4">
        <v>182</v>
      </c>
      <c r="L31" s="5">
        <v>1320</v>
      </c>
      <c r="M31" s="7">
        <v>214</v>
      </c>
    </row>
  </sheetData>
  <mergeCells count="22">
    <mergeCell ref="A31:D31"/>
    <mergeCell ref="A17:D17"/>
    <mergeCell ref="A18:A30"/>
    <mergeCell ref="B18:B20"/>
    <mergeCell ref="C18:C30"/>
    <mergeCell ref="B21:B25"/>
    <mergeCell ref="B26:B30"/>
    <mergeCell ref="A4:A16"/>
    <mergeCell ref="B4:B6"/>
    <mergeCell ref="C4:C16"/>
    <mergeCell ref="B7:B11"/>
    <mergeCell ref="B12:B16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FFBE-BD21-4F61-BE42-ED356946822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6369-BB06-4EB8-8900-06D868AC8921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73BF-F644-437F-B645-47F5A7940DAD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65AA-4D8D-48C5-A500-0174A2DA3C3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4A74-3691-4AB6-AEF0-0287928016E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7CD4F-97BB-4B7F-9ACB-428759DE960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C1D5-EECF-41F4-B729-A77D9D549102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C2C0-A8B9-4571-A418-5AB09526DF87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C17B-CC61-4B57-A1B9-BB63E153845F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877F-0990-4E12-86B8-19FD5D722820}">
  <dimension ref="A1:M31"/>
  <sheetViews>
    <sheetView topLeftCell="A15" workbookViewId="0">
      <selection activeCell="J4" sqref="J4:J30"/>
    </sheetView>
  </sheetViews>
  <sheetFormatPr defaultRowHeight="15"/>
  <sheetData>
    <row r="1" spans="1:13">
      <c r="A1" s="340" t="s">
        <v>21</v>
      </c>
      <c r="B1" s="341"/>
      <c r="C1" s="341"/>
      <c r="D1" s="342"/>
      <c r="E1" s="349" t="s">
        <v>22</v>
      </c>
      <c r="F1" s="350"/>
      <c r="G1" s="350"/>
      <c r="H1" s="350"/>
      <c r="I1" s="351"/>
      <c r="J1" s="352" t="s">
        <v>23</v>
      </c>
      <c r="K1" s="353"/>
      <c r="L1" s="353"/>
      <c r="M1" s="354"/>
    </row>
    <row r="2" spans="1:13">
      <c r="A2" s="343"/>
      <c r="B2" s="344"/>
      <c r="C2" s="344"/>
      <c r="D2" s="345"/>
      <c r="E2" s="349" t="s">
        <v>24</v>
      </c>
      <c r="F2" s="350"/>
      <c r="G2" s="351"/>
      <c r="H2" s="355" t="s">
        <v>25</v>
      </c>
      <c r="I2" s="357" t="s">
        <v>26</v>
      </c>
      <c r="J2" s="359" t="s">
        <v>27</v>
      </c>
      <c r="K2" s="361" t="s">
        <v>28</v>
      </c>
      <c r="L2" s="357" t="s">
        <v>26</v>
      </c>
      <c r="M2" s="361" t="s">
        <v>29</v>
      </c>
    </row>
    <row r="3" spans="1:13" ht="24">
      <c r="A3" s="346"/>
      <c r="B3" s="347"/>
      <c r="C3" s="347"/>
      <c r="D3" s="348"/>
      <c r="E3" s="8" t="s">
        <v>30</v>
      </c>
      <c r="F3" s="9" t="s">
        <v>31</v>
      </c>
      <c r="G3" s="8" t="s">
        <v>32</v>
      </c>
      <c r="H3" s="356"/>
      <c r="I3" s="358"/>
      <c r="J3" s="360"/>
      <c r="K3" s="362"/>
      <c r="L3" s="358"/>
      <c r="M3" s="362"/>
    </row>
    <row r="4" spans="1:13">
      <c r="A4" s="363" t="s">
        <v>33</v>
      </c>
      <c r="B4" s="366" t="s">
        <v>34</v>
      </c>
      <c r="C4" s="363" t="s">
        <v>35</v>
      </c>
      <c r="D4" s="10">
        <v>13</v>
      </c>
      <c r="E4" s="11">
        <v>879</v>
      </c>
      <c r="F4" s="12"/>
      <c r="G4" s="13">
        <v>879</v>
      </c>
      <c r="H4" s="12"/>
      <c r="I4" s="13">
        <v>879</v>
      </c>
      <c r="J4" s="11">
        <v>985</v>
      </c>
      <c r="K4" s="11">
        <v>175</v>
      </c>
      <c r="L4" s="13">
        <v>1160</v>
      </c>
      <c r="M4" s="11">
        <v>196</v>
      </c>
    </row>
    <row r="5" spans="1:13">
      <c r="A5" s="364"/>
      <c r="B5" s="367"/>
      <c r="C5" s="364"/>
      <c r="D5" s="10">
        <v>12</v>
      </c>
      <c r="E5" s="11">
        <v>161</v>
      </c>
      <c r="F5" s="12"/>
      <c r="G5" s="13">
        <v>161</v>
      </c>
      <c r="H5" s="12"/>
      <c r="I5" s="13">
        <v>161</v>
      </c>
      <c r="J5" s="11">
        <v>10</v>
      </c>
      <c r="K5" s="11">
        <v>1</v>
      </c>
      <c r="L5" s="13">
        <v>11</v>
      </c>
      <c r="M5" s="11">
        <v>1</v>
      </c>
    </row>
    <row r="6" spans="1:13">
      <c r="A6" s="364"/>
      <c r="B6" s="368"/>
      <c r="C6" s="364"/>
      <c r="D6" s="10">
        <v>11</v>
      </c>
      <c r="E6" s="11">
        <v>154</v>
      </c>
      <c r="F6" s="12"/>
      <c r="G6" s="13">
        <v>154</v>
      </c>
      <c r="H6" s="12"/>
      <c r="I6" s="13">
        <v>154</v>
      </c>
      <c r="J6" s="11">
        <v>3</v>
      </c>
      <c r="K6" s="11">
        <v>1</v>
      </c>
      <c r="L6" s="13">
        <v>4</v>
      </c>
      <c r="M6" s="11">
        <v>2</v>
      </c>
    </row>
    <row r="7" spans="1:13">
      <c r="A7" s="364"/>
      <c r="B7" s="366" t="s">
        <v>36</v>
      </c>
      <c r="C7" s="364"/>
      <c r="D7" s="10">
        <v>10</v>
      </c>
      <c r="E7" s="11">
        <v>399</v>
      </c>
      <c r="F7" s="12"/>
      <c r="G7" s="13">
        <v>399</v>
      </c>
      <c r="H7" s="12"/>
      <c r="I7" s="13">
        <v>399</v>
      </c>
      <c r="J7" s="11">
        <v>9</v>
      </c>
      <c r="K7" s="11">
        <v>0</v>
      </c>
      <c r="L7" s="13">
        <v>9</v>
      </c>
      <c r="M7" s="12"/>
    </row>
    <row r="8" spans="1:13">
      <c r="A8" s="364"/>
      <c r="B8" s="367"/>
      <c r="C8" s="364"/>
      <c r="D8" s="10">
        <v>9</v>
      </c>
      <c r="E8" s="11">
        <v>300</v>
      </c>
      <c r="F8" s="12"/>
      <c r="G8" s="13">
        <v>300</v>
      </c>
      <c r="H8" s="12"/>
      <c r="I8" s="13">
        <v>300</v>
      </c>
      <c r="J8" s="11">
        <v>1</v>
      </c>
      <c r="K8" s="11">
        <v>0</v>
      </c>
      <c r="L8" s="13">
        <v>1</v>
      </c>
      <c r="M8" s="12"/>
    </row>
    <row r="9" spans="1:13">
      <c r="A9" s="364"/>
      <c r="B9" s="367"/>
      <c r="C9" s="364"/>
      <c r="D9" s="10">
        <v>8</v>
      </c>
      <c r="E9" s="11">
        <v>60</v>
      </c>
      <c r="F9" s="12"/>
      <c r="G9" s="13">
        <v>60</v>
      </c>
      <c r="H9" s="12"/>
      <c r="I9" s="13">
        <v>60</v>
      </c>
      <c r="J9" s="11">
        <v>3</v>
      </c>
      <c r="K9" s="11">
        <v>0</v>
      </c>
      <c r="L9" s="13">
        <v>3</v>
      </c>
      <c r="M9" s="12"/>
    </row>
    <row r="10" spans="1:13">
      <c r="A10" s="364"/>
      <c r="B10" s="367"/>
      <c r="C10" s="364"/>
      <c r="D10" s="10">
        <v>7</v>
      </c>
      <c r="E10" s="11">
        <v>159</v>
      </c>
      <c r="F10" s="12"/>
      <c r="G10" s="13">
        <v>159</v>
      </c>
      <c r="H10" s="12"/>
      <c r="I10" s="13">
        <v>159</v>
      </c>
      <c r="J10" s="11">
        <v>5</v>
      </c>
      <c r="K10" s="11">
        <v>1</v>
      </c>
      <c r="L10" s="13">
        <v>6</v>
      </c>
      <c r="M10" s="11">
        <v>2</v>
      </c>
    </row>
    <row r="11" spans="1:13">
      <c r="A11" s="364"/>
      <c r="B11" s="368"/>
      <c r="C11" s="364"/>
      <c r="D11" s="10">
        <v>6</v>
      </c>
      <c r="E11" s="11">
        <v>86</v>
      </c>
      <c r="F11" s="12"/>
      <c r="G11" s="13">
        <v>86</v>
      </c>
      <c r="H11" s="12"/>
      <c r="I11" s="13">
        <v>86</v>
      </c>
      <c r="J11" s="11">
        <v>1</v>
      </c>
      <c r="K11" s="11">
        <v>1</v>
      </c>
      <c r="L11" s="13">
        <v>2</v>
      </c>
      <c r="M11" s="11">
        <v>1</v>
      </c>
    </row>
    <row r="12" spans="1:13">
      <c r="A12" s="364"/>
      <c r="B12" s="366" t="s">
        <v>37</v>
      </c>
      <c r="C12" s="364"/>
      <c r="D12" s="10">
        <v>5</v>
      </c>
      <c r="E12" s="11">
        <v>113</v>
      </c>
      <c r="F12" s="12"/>
      <c r="G12" s="13">
        <v>113</v>
      </c>
      <c r="H12" s="12"/>
      <c r="I12" s="13">
        <v>113</v>
      </c>
      <c r="J12" s="11">
        <v>0</v>
      </c>
      <c r="K12" s="11">
        <v>2</v>
      </c>
      <c r="L12" s="13">
        <v>2</v>
      </c>
      <c r="M12" s="11">
        <v>2</v>
      </c>
    </row>
    <row r="13" spans="1:13">
      <c r="A13" s="364"/>
      <c r="B13" s="367"/>
      <c r="C13" s="364"/>
      <c r="D13" s="10">
        <v>4</v>
      </c>
      <c r="E13" s="11">
        <v>68</v>
      </c>
      <c r="F13" s="12"/>
      <c r="G13" s="13">
        <v>68</v>
      </c>
      <c r="H13" s="12"/>
      <c r="I13" s="13">
        <v>68</v>
      </c>
      <c r="J13" s="11">
        <v>2</v>
      </c>
      <c r="K13" s="11">
        <v>3</v>
      </c>
      <c r="L13" s="13">
        <v>5</v>
      </c>
      <c r="M13" s="11">
        <v>3</v>
      </c>
    </row>
    <row r="14" spans="1:13">
      <c r="A14" s="364"/>
      <c r="B14" s="367"/>
      <c r="C14" s="364"/>
      <c r="D14" s="10">
        <v>3</v>
      </c>
      <c r="E14" s="12"/>
      <c r="F14" s="11">
        <v>42</v>
      </c>
      <c r="G14" s="13">
        <v>42</v>
      </c>
      <c r="H14" s="12"/>
      <c r="I14" s="13">
        <v>42</v>
      </c>
      <c r="J14" s="11">
        <v>1</v>
      </c>
      <c r="K14" s="11">
        <v>0</v>
      </c>
      <c r="L14" s="13">
        <v>1</v>
      </c>
      <c r="M14" s="12"/>
    </row>
    <row r="15" spans="1:13">
      <c r="A15" s="364"/>
      <c r="B15" s="367"/>
      <c r="C15" s="364"/>
      <c r="D15" s="10">
        <v>2</v>
      </c>
      <c r="E15" s="12"/>
      <c r="F15" s="11">
        <v>35</v>
      </c>
      <c r="G15" s="13">
        <v>35</v>
      </c>
      <c r="H15" s="12"/>
      <c r="I15" s="13">
        <v>35</v>
      </c>
      <c r="J15" s="11">
        <v>0</v>
      </c>
      <c r="K15" s="11">
        <v>0</v>
      </c>
      <c r="L15" s="13">
        <v>0</v>
      </c>
      <c r="M15" s="11">
        <v>0</v>
      </c>
    </row>
    <row r="16" spans="1:13">
      <c r="A16" s="365"/>
      <c r="B16" s="368"/>
      <c r="C16" s="365"/>
      <c r="D16" s="10">
        <v>1</v>
      </c>
      <c r="E16" s="12"/>
      <c r="F16" s="11">
        <v>22</v>
      </c>
      <c r="G16" s="13">
        <v>22</v>
      </c>
      <c r="H16" s="11">
        <v>211</v>
      </c>
      <c r="I16" s="13">
        <v>233</v>
      </c>
      <c r="J16" s="11">
        <v>1</v>
      </c>
      <c r="K16" s="11">
        <v>0</v>
      </c>
      <c r="L16" s="13">
        <v>1</v>
      </c>
      <c r="M16" s="11">
        <v>0</v>
      </c>
    </row>
    <row r="17" spans="1:13">
      <c r="A17" s="372" t="s">
        <v>38</v>
      </c>
      <c r="B17" s="373"/>
      <c r="C17" s="373"/>
      <c r="D17" s="374"/>
      <c r="E17" s="14">
        <v>2379</v>
      </c>
      <c r="F17" s="13">
        <v>99</v>
      </c>
      <c r="G17" s="14">
        <v>2478</v>
      </c>
      <c r="H17" s="13">
        <v>211</v>
      </c>
      <c r="I17" s="14">
        <v>2689</v>
      </c>
      <c r="J17" s="14">
        <v>1021</v>
      </c>
      <c r="K17" s="13">
        <v>184</v>
      </c>
      <c r="L17" s="14">
        <v>1205</v>
      </c>
      <c r="M17" s="13">
        <v>207</v>
      </c>
    </row>
    <row r="18" spans="1:13">
      <c r="A18" s="363" t="s">
        <v>39</v>
      </c>
      <c r="B18" s="366" t="s">
        <v>34</v>
      </c>
      <c r="C18" s="375" t="s">
        <v>40</v>
      </c>
      <c r="D18" s="10">
        <v>13</v>
      </c>
      <c r="E18" s="15">
        <v>1431</v>
      </c>
      <c r="F18" s="12"/>
      <c r="G18" s="14">
        <v>1431</v>
      </c>
      <c r="H18" s="12"/>
      <c r="I18" s="14">
        <v>1431</v>
      </c>
      <c r="J18" s="11">
        <v>877</v>
      </c>
      <c r="K18" s="11">
        <v>131</v>
      </c>
      <c r="L18" s="13">
        <v>1008</v>
      </c>
      <c r="M18" s="11">
        <v>149</v>
      </c>
    </row>
    <row r="19" spans="1:13">
      <c r="A19" s="364"/>
      <c r="B19" s="367"/>
      <c r="C19" s="376"/>
      <c r="D19" s="10">
        <v>12</v>
      </c>
      <c r="E19" s="11">
        <v>99</v>
      </c>
      <c r="F19" s="12"/>
      <c r="G19" s="13">
        <v>99</v>
      </c>
      <c r="H19" s="12"/>
      <c r="I19" s="13">
        <v>99</v>
      </c>
      <c r="J19" s="11">
        <v>7</v>
      </c>
      <c r="K19" s="11">
        <v>1</v>
      </c>
      <c r="L19" s="13">
        <v>8</v>
      </c>
      <c r="M19" s="11">
        <v>1</v>
      </c>
    </row>
    <row r="20" spans="1:13">
      <c r="A20" s="364"/>
      <c r="B20" s="368"/>
      <c r="C20" s="376"/>
      <c r="D20" s="10">
        <v>11</v>
      </c>
      <c r="E20" s="11">
        <v>62</v>
      </c>
      <c r="F20" s="12"/>
      <c r="G20" s="13">
        <v>62</v>
      </c>
      <c r="H20" s="12"/>
      <c r="I20" s="13">
        <v>62</v>
      </c>
      <c r="J20" s="11">
        <v>6</v>
      </c>
      <c r="K20" s="11">
        <v>1</v>
      </c>
      <c r="L20" s="13">
        <v>7</v>
      </c>
      <c r="M20" s="11">
        <v>1</v>
      </c>
    </row>
    <row r="21" spans="1:13">
      <c r="A21" s="364"/>
      <c r="B21" s="366" t="s">
        <v>36</v>
      </c>
      <c r="C21" s="376"/>
      <c r="D21" s="10">
        <v>10</v>
      </c>
      <c r="E21" s="11">
        <v>253</v>
      </c>
      <c r="F21" s="12"/>
      <c r="G21" s="13">
        <v>253</v>
      </c>
      <c r="H21" s="12"/>
      <c r="I21" s="13">
        <v>253</v>
      </c>
      <c r="J21" s="11">
        <v>8</v>
      </c>
      <c r="K21" s="11">
        <v>3</v>
      </c>
      <c r="L21" s="13">
        <v>11</v>
      </c>
      <c r="M21" s="11">
        <v>4</v>
      </c>
    </row>
    <row r="22" spans="1:13">
      <c r="A22" s="364"/>
      <c r="B22" s="367"/>
      <c r="C22" s="376"/>
      <c r="D22" s="10">
        <v>9</v>
      </c>
      <c r="E22" s="11">
        <v>310</v>
      </c>
      <c r="F22" s="12"/>
      <c r="G22" s="13">
        <v>310</v>
      </c>
      <c r="H22" s="12"/>
      <c r="I22" s="13">
        <v>310</v>
      </c>
      <c r="J22" s="11">
        <v>6</v>
      </c>
      <c r="K22" s="11">
        <v>1</v>
      </c>
      <c r="L22" s="13">
        <v>7</v>
      </c>
      <c r="M22" s="11">
        <v>1</v>
      </c>
    </row>
    <row r="23" spans="1:13">
      <c r="A23" s="364"/>
      <c r="B23" s="367"/>
      <c r="C23" s="376"/>
      <c r="D23" s="10">
        <v>8</v>
      </c>
      <c r="E23" s="11">
        <v>36</v>
      </c>
      <c r="F23" s="12"/>
      <c r="G23" s="13">
        <v>36</v>
      </c>
      <c r="H23" s="12"/>
      <c r="I23" s="13">
        <v>36</v>
      </c>
      <c r="J23" s="11">
        <v>2</v>
      </c>
      <c r="K23" s="11">
        <v>0</v>
      </c>
      <c r="L23" s="13">
        <v>2</v>
      </c>
      <c r="M23" s="11">
        <v>0</v>
      </c>
    </row>
    <row r="24" spans="1:13">
      <c r="A24" s="364"/>
      <c r="B24" s="367"/>
      <c r="C24" s="376"/>
      <c r="D24" s="10">
        <v>7</v>
      </c>
      <c r="E24" s="11">
        <v>210</v>
      </c>
      <c r="F24" s="12"/>
      <c r="G24" s="13">
        <v>210</v>
      </c>
      <c r="H24" s="12"/>
      <c r="I24" s="13">
        <v>210</v>
      </c>
      <c r="J24" s="11">
        <v>2</v>
      </c>
      <c r="K24" s="11">
        <v>2</v>
      </c>
      <c r="L24" s="13">
        <v>4</v>
      </c>
      <c r="M24" s="11">
        <v>3</v>
      </c>
    </row>
    <row r="25" spans="1:13">
      <c r="A25" s="364"/>
      <c r="B25" s="368"/>
      <c r="C25" s="376"/>
      <c r="D25" s="10">
        <v>6</v>
      </c>
      <c r="E25" s="11">
        <v>122</v>
      </c>
      <c r="F25" s="12"/>
      <c r="G25" s="13">
        <v>122</v>
      </c>
      <c r="H25" s="12"/>
      <c r="I25" s="13">
        <v>122</v>
      </c>
      <c r="J25" s="11">
        <v>2</v>
      </c>
      <c r="K25" s="11">
        <v>2</v>
      </c>
      <c r="L25" s="13">
        <v>4</v>
      </c>
      <c r="M25" s="11">
        <v>2</v>
      </c>
    </row>
    <row r="26" spans="1:13">
      <c r="A26" s="364"/>
      <c r="B26" s="16"/>
      <c r="C26" s="376"/>
      <c r="D26" s="10">
        <v>5</v>
      </c>
      <c r="E26" s="11">
        <v>142</v>
      </c>
      <c r="F26" s="12"/>
      <c r="G26" s="13">
        <v>142</v>
      </c>
      <c r="H26" s="12"/>
      <c r="I26" s="13">
        <v>142</v>
      </c>
      <c r="J26" s="11">
        <v>4</v>
      </c>
      <c r="K26" s="11">
        <v>4</v>
      </c>
      <c r="L26" s="13">
        <v>8</v>
      </c>
      <c r="M26" s="11">
        <v>6</v>
      </c>
    </row>
    <row r="27" spans="1:13">
      <c r="A27" s="369"/>
      <c r="B27" s="370" t="s">
        <v>37</v>
      </c>
      <c r="C27" s="369"/>
      <c r="D27" s="10">
        <v>4</v>
      </c>
      <c r="E27" s="11">
        <v>80</v>
      </c>
      <c r="F27" s="12"/>
      <c r="G27" s="13">
        <v>80</v>
      </c>
      <c r="H27" s="12"/>
      <c r="I27" s="13">
        <v>80</v>
      </c>
      <c r="J27" s="11">
        <v>2</v>
      </c>
      <c r="K27" s="11">
        <v>2</v>
      </c>
      <c r="L27" s="13">
        <v>4</v>
      </c>
      <c r="M27" s="11">
        <v>2</v>
      </c>
    </row>
    <row r="28" spans="1:13">
      <c r="A28" s="369"/>
      <c r="B28" s="370"/>
      <c r="C28" s="369"/>
      <c r="D28" s="10">
        <v>3</v>
      </c>
      <c r="E28" s="12"/>
      <c r="F28" s="11">
        <v>64</v>
      </c>
      <c r="G28" s="13">
        <v>64</v>
      </c>
      <c r="H28" s="12"/>
      <c r="I28" s="13">
        <v>64</v>
      </c>
      <c r="J28" s="11">
        <v>2</v>
      </c>
      <c r="K28" s="11">
        <v>0</v>
      </c>
      <c r="L28" s="13">
        <v>2</v>
      </c>
      <c r="M28" s="11">
        <v>0</v>
      </c>
    </row>
    <row r="29" spans="1:13">
      <c r="A29" s="369"/>
      <c r="B29" s="370"/>
      <c r="C29" s="369"/>
      <c r="D29" s="10">
        <v>2</v>
      </c>
      <c r="E29" s="12"/>
      <c r="F29" s="11">
        <v>31</v>
      </c>
      <c r="G29" s="13">
        <v>31</v>
      </c>
      <c r="H29" s="12"/>
      <c r="I29" s="13">
        <v>31</v>
      </c>
      <c r="J29" s="11">
        <v>1</v>
      </c>
      <c r="K29" s="11">
        <v>0</v>
      </c>
      <c r="L29" s="13">
        <v>1</v>
      </c>
      <c r="M29" s="11">
        <v>0</v>
      </c>
    </row>
    <row r="30" spans="1:13">
      <c r="A30" s="362"/>
      <c r="B30" s="371"/>
      <c r="C30" s="362"/>
      <c r="D30" s="10">
        <v>1</v>
      </c>
      <c r="E30" s="12"/>
      <c r="F30" s="11">
        <v>25</v>
      </c>
      <c r="G30" s="13">
        <v>25</v>
      </c>
      <c r="H30" s="11">
        <v>305</v>
      </c>
      <c r="I30" s="13">
        <v>330</v>
      </c>
      <c r="J30" s="11">
        <v>1</v>
      </c>
      <c r="K30" s="11">
        <v>2</v>
      </c>
      <c r="L30" s="13">
        <v>3</v>
      </c>
      <c r="M30" s="11">
        <v>2</v>
      </c>
    </row>
    <row r="31" spans="1:13">
      <c r="A31" s="372" t="s">
        <v>41</v>
      </c>
      <c r="B31" s="373"/>
      <c r="C31" s="373"/>
      <c r="D31" s="374"/>
      <c r="E31" s="14">
        <v>2745</v>
      </c>
      <c r="F31" s="13">
        <v>120</v>
      </c>
      <c r="G31" s="14">
        <v>2865</v>
      </c>
      <c r="H31" s="13">
        <v>305</v>
      </c>
      <c r="I31" s="14">
        <v>3170</v>
      </c>
      <c r="J31" s="13">
        <v>920</v>
      </c>
      <c r="K31" s="13">
        <v>149</v>
      </c>
      <c r="L31" s="14">
        <v>1069</v>
      </c>
      <c r="M31" s="17">
        <v>171</v>
      </c>
    </row>
  </sheetData>
  <mergeCells count="24">
    <mergeCell ref="A27:A30"/>
    <mergeCell ref="B27:B30"/>
    <mergeCell ref="C27:C30"/>
    <mergeCell ref="A31:D31"/>
    <mergeCell ref="A17:D17"/>
    <mergeCell ref="A18:A26"/>
    <mergeCell ref="B18:B20"/>
    <mergeCell ref="C18:C26"/>
    <mergeCell ref="B21:B25"/>
    <mergeCell ref="A4:A16"/>
    <mergeCell ref="B4:B6"/>
    <mergeCell ref="C4:C16"/>
    <mergeCell ref="B7:B11"/>
    <mergeCell ref="B12:B16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18AB-E682-4559-99D8-3193712354B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77" t="s">
        <v>42</v>
      </c>
      <c r="B1" s="378"/>
      <c r="C1" s="378"/>
      <c r="D1" s="379"/>
      <c r="E1" s="386" t="s">
        <v>43</v>
      </c>
      <c r="F1" s="387"/>
      <c r="G1" s="387"/>
      <c r="H1" s="387"/>
      <c r="I1" s="388"/>
      <c r="J1" s="389" t="s">
        <v>44</v>
      </c>
      <c r="K1" s="390"/>
      <c r="L1" s="390"/>
      <c r="M1" s="391"/>
    </row>
    <row r="2" spans="1:13">
      <c r="A2" s="380"/>
      <c r="B2" s="381"/>
      <c r="C2" s="381"/>
      <c r="D2" s="382"/>
      <c r="E2" s="386" t="s">
        <v>45</v>
      </c>
      <c r="F2" s="387"/>
      <c r="G2" s="388"/>
      <c r="H2" s="392" t="s">
        <v>46</v>
      </c>
      <c r="I2" s="392" t="s">
        <v>47</v>
      </c>
      <c r="J2" s="394" t="s">
        <v>48</v>
      </c>
      <c r="K2" s="396" t="s">
        <v>49</v>
      </c>
      <c r="L2" s="392" t="s">
        <v>47</v>
      </c>
      <c r="M2" s="396" t="s">
        <v>50</v>
      </c>
    </row>
    <row r="3" spans="1:13" ht="18">
      <c r="A3" s="383"/>
      <c r="B3" s="384"/>
      <c r="C3" s="384"/>
      <c r="D3" s="385"/>
      <c r="E3" s="18" t="s">
        <v>51</v>
      </c>
      <c r="F3" s="18" t="s">
        <v>52</v>
      </c>
      <c r="G3" s="18" t="s">
        <v>53</v>
      </c>
      <c r="H3" s="393"/>
      <c r="I3" s="393"/>
      <c r="J3" s="395"/>
      <c r="K3" s="397"/>
      <c r="L3" s="393"/>
      <c r="M3" s="397"/>
    </row>
    <row r="4" spans="1:13">
      <c r="A4" s="401" t="s">
        <v>54</v>
      </c>
      <c r="B4" s="404" t="s">
        <v>55</v>
      </c>
      <c r="C4" s="401" t="s">
        <v>56</v>
      </c>
      <c r="D4" s="19">
        <v>13</v>
      </c>
      <c r="E4" s="20">
        <v>673</v>
      </c>
      <c r="F4" s="21"/>
      <c r="G4" s="22">
        <v>673</v>
      </c>
      <c r="H4" s="21"/>
      <c r="I4" s="22">
        <v>673</v>
      </c>
      <c r="J4" s="20">
        <v>835</v>
      </c>
      <c r="K4" s="20">
        <v>195</v>
      </c>
      <c r="L4" s="22">
        <v>1030</v>
      </c>
      <c r="M4" s="20">
        <v>247</v>
      </c>
    </row>
    <row r="5" spans="1:13">
      <c r="A5" s="402"/>
      <c r="B5" s="405"/>
      <c r="C5" s="402"/>
      <c r="D5" s="19">
        <v>12</v>
      </c>
      <c r="E5" s="20">
        <v>27</v>
      </c>
      <c r="F5" s="21"/>
      <c r="G5" s="22">
        <v>27</v>
      </c>
      <c r="H5" s="21"/>
      <c r="I5" s="22">
        <v>27</v>
      </c>
      <c r="J5" s="21"/>
      <c r="K5" s="21"/>
      <c r="L5" s="22">
        <v>0</v>
      </c>
      <c r="M5" s="21"/>
    </row>
    <row r="6" spans="1:13">
      <c r="A6" s="402"/>
      <c r="B6" s="406"/>
      <c r="C6" s="402"/>
      <c r="D6" s="19">
        <v>11</v>
      </c>
      <c r="E6" s="20">
        <v>75</v>
      </c>
      <c r="F6" s="21"/>
      <c r="G6" s="22">
        <v>75</v>
      </c>
      <c r="H6" s="21"/>
      <c r="I6" s="22">
        <v>75</v>
      </c>
      <c r="J6" s="20">
        <v>1</v>
      </c>
      <c r="K6" s="21"/>
      <c r="L6" s="22">
        <v>1</v>
      </c>
      <c r="M6" s="21"/>
    </row>
    <row r="7" spans="1:13">
      <c r="A7" s="402"/>
      <c r="B7" s="404" t="s">
        <v>57</v>
      </c>
      <c r="C7" s="402"/>
      <c r="D7" s="19">
        <v>10</v>
      </c>
      <c r="E7" s="20">
        <v>93</v>
      </c>
      <c r="F7" s="21"/>
      <c r="G7" s="22">
        <v>93</v>
      </c>
      <c r="H7" s="21"/>
      <c r="I7" s="22">
        <v>93</v>
      </c>
      <c r="J7" s="20">
        <v>2</v>
      </c>
      <c r="K7" s="21"/>
      <c r="L7" s="22">
        <v>2</v>
      </c>
      <c r="M7" s="21"/>
    </row>
    <row r="8" spans="1:13">
      <c r="A8" s="402"/>
      <c r="B8" s="405"/>
      <c r="C8" s="402"/>
      <c r="D8" s="19">
        <v>9</v>
      </c>
      <c r="E8" s="20">
        <v>142</v>
      </c>
      <c r="F8" s="21"/>
      <c r="G8" s="22">
        <v>142</v>
      </c>
      <c r="H8" s="21"/>
      <c r="I8" s="22">
        <v>142</v>
      </c>
      <c r="J8" s="20">
        <v>1</v>
      </c>
      <c r="K8" s="21"/>
      <c r="L8" s="22">
        <v>1</v>
      </c>
      <c r="M8" s="21"/>
    </row>
    <row r="9" spans="1:13">
      <c r="A9" s="402"/>
      <c r="B9" s="405"/>
      <c r="C9" s="402"/>
      <c r="D9" s="19">
        <v>8</v>
      </c>
      <c r="E9" s="20">
        <v>275</v>
      </c>
      <c r="F9" s="21"/>
      <c r="G9" s="22">
        <v>275</v>
      </c>
      <c r="H9" s="21"/>
      <c r="I9" s="22">
        <v>275</v>
      </c>
      <c r="J9" s="20">
        <v>3</v>
      </c>
      <c r="K9" s="21"/>
      <c r="L9" s="22">
        <v>3</v>
      </c>
      <c r="M9" s="21"/>
    </row>
    <row r="10" spans="1:13">
      <c r="A10" s="402"/>
      <c r="B10" s="405"/>
      <c r="C10" s="402"/>
      <c r="D10" s="19">
        <v>7</v>
      </c>
      <c r="E10" s="20">
        <v>26</v>
      </c>
      <c r="F10" s="21"/>
      <c r="G10" s="22">
        <v>26</v>
      </c>
      <c r="H10" s="21"/>
      <c r="I10" s="22">
        <v>26</v>
      </c>
      <c r="J10" s="20">
        <v>1</v>
      </c>
      <c r="K10" s="20">
        <v>2</v>
      </c>
      <c r="L10" s="22">
        <v>3</v>
      </c>
      <c r="M10" s="20">
        <v>2</v>
      </c>
    </row>
    <row r="11" spans="1:13">
      <c r="A11" s="402"/>
      <c r="B11" s="406"/>
      <c r="C11" s="402"/>
      <c r="D11" s="19">
        <v>6</v>
      </c>
      <c r="E11" s="20">
        <v>48</v>
      </c>
      <c r="F11" s="21"/>
      <c r="G11" s="22">
        <v>48</v>
      </c>
      <c r="H11" s="21"/>
      <c r="I11" s="22">
        <v>48</v>
      </c>
      <c r="J11" s="20">
        <v>1</v>
      </c>
      <c r="K11" s="21"/>
      <c r="L11" s="22">
        <v>1</v>
      </c>
      <c r="M11" s="21"/>
    </row>
    <row r="12" spans="1:13">
      <c r="A12" s="402"/>
      <c r="B12" s="404" t="s">
        <v>58</v>
      </c>
      <c r="C12" s="402"/>
      <c r="D12" s="19">
        <v>5</v>
      </c>
      <c r="E12" s="20">
        <v>55</v>
      </c>
      <c r="F12" s="21"/>
      <c r="G12" s="22">
        <v>55</v>
      </c>
      <c r="H12" s="21"/>
      <c r="I12" s="22">
        <v>55</v>
      </c>
      <c r="J12" s="20">
        <v>1</v>
      </c>
      <c r="K12" s="20">
        <v>2</v>
      </c>
      <c r="L12" s="22">
        <v>3</v>
      </c>
      <c r="M12" s="20">
        <v>2</v>
      </c>
    </row>
    <row r="13" spans="1:13">
      <c r="A13" s="402"/>
      <c r="B13" s="405"/>
      <c r="C13" s="402"/>
      <c r="D13" s="19">
        <v>4</v>
      </c>
      <c r="E13" s="20">
        <v>18</v>
      </c>
      <c r="F13" s="21"/>
      <c r="G13" s="22">
        <v>18</v>
      </c>
      <c r="H13" s="21"/>
      <c r="I13" s="22">
        <v>18</v>
      </c>
      <c r="J13" s="20">
        <v>1</v>
      </c>
      <c r="K13" s="20">
        <v>1</v>
      </c>
      <c r="L13" s="22">
        <v>2</v>
      </c>
      <c r="M13" s="20">
        <v>2</v>
      </c>
    </row>
    <row r="14" spans="1:13">
      <c r="A14" s="402"/>
      <c r="B14" s="405"/>
      <c r="C14" s="402"/>
      <c r="D14" s="19">
        <v>3</v>
      </c>
      <c r="E14" s="21"/>
      <c r="F14" s="20">
        <v>18</v>
      </c>
      <c r="G14" s="22">
        <v>18</v>
      </c>
      <c r="H14" s="21"/>
      <c r="I14" s="22">
        <v>18</v>
      </c>
      <c r="J14" s="21"/>
      <c r="K14" s="21"/>
      <c r="L14" s="22">
        <v>0</v>
      </c>
      <c r="M14" s="21"/>
    </row>
    <row r="15" spans="1:13">
      <c r="A15" s="402"/>
      <c r="B15" s="405"/>
      <c r="C15" s="402"/>
      <c r="D15" s="19">
        <v>2</v>
      </c>
      <c r="E15" s="21"/>
      <c r="F15" s="20">
        <v>12</v>
      </c>
      <c r="G15" s="22">
        <v>12</v>
      </c>
      <c r="H15" s="21"/>
      <c r="I15" s="22">
        <v>12</v>
      </c>
      <c r="J15" s="21"/>
      <c r="K15" s="20">
        <v>1</v>
      </c>
      <c r="L15" s="22">
        <v>1</v>
      </c>
      <c r="M15" s="20">
        <v>2</v>
      </c>
    </row>
    <row r="16" spans="1:13">
      <c r="A16" s="403"/>
      <c r="B16" s="406"/>
      <c r="C16" s="403"/>
      <c r="D16" s="19">
        <v>1</v>
      </c>
      <c r="E16" s="21"/>
      <c r="F16" s="20">
        <v>2</v>
      </c>
      <c r="G16" s="22">
        <v>2</v>
      </c>
      <c r="H16" s="20">
        <v>145</v>
      </c>
      <c r="I16" s="22">
        <v>147</v>
      </c>
      <c r="J16" s="21"/>
      <c r="K16" s="21"/>
      <c r="L16" s="22">
        <v>0</v>
      </c>
      <c r="M16" s="21"/>
    </row>
    <row r="17" spans="1:13">
      <c r="A17" s="398" t="s">
        <v>59</v>
      </c>
      <c r="B17" s="399"/>
      <c r="C17" s="399"/>
      <c r="D17" s="400"/>
      <c r="E17" s="23">
        <v>1432</v>
      </c>
      <c r="F17" s="22">
        <v>32</v>
      </c>
      <c r="G17" s="23">
        <v>1464</v>
      </c>
      <c r="H17" s="22">
        <v>145</v>
      </c>
      <c r="I17" s="23">
        <v>1609</v>
      </c>
      <c r="J17" s="22">
        <v>846</v>
      </c>
      <c r="K17" s="22">
        <v>201</v>
      </c>
      <c r="L17" s="23">
        <v>1047</v>
      </c>
      <c r="M17" s="22">
        <v>255</v>
      </c>
    </row>
    <row r="18" spans="1:13">
      <c r="A18" s="401" t="s">
        <v>60</v>
      </c>
      <c r="B18" s="404" t="s">
        <v>55</v>
      </c>
      <c r="C18" s="401" t="s">
        <v>61</v>
      </c>
      <c r="D18" s="19">
        <v>13</v>
      </c>
      <c r="E18" s="24">
        <v>1049</v>
      </c>
      <c r="F18" s="21"/>
      <c r="G18" s="23">
        <v>1049</v>
      </c>
      <c r="H18" s="21"/>
      <c r="I18" s="23">
        <v>1049</v>
      </c>
      <c r="J18" s="20">
        <v>832</v>
      </c>
      <c r="K18" s="20">
        <v>90</v>
      </c>
      <c r="L18" s="22">
        <v>922</v>
      </c>
      <c r="M18" s="20">
        <v>113</v>
      </c>
    </row>
    <row r="19" spans="1:13">
      <c r="A19" s="402"/>
      <c r="B19" s="405"/>
      <c r="C19" s="402"/>
      <c r="D19" s="19">
        <v>12</v>
      </c>
      <c r="E19" s="20">
        <v>16</v>
      </c>
      <c r="F19" s="21"/>
      <c r="G19" s="22">
        <v>16</v>
      </c>
      <c r="H19" s="21"/>
      <c r="I19" s="22">
        <v>16</v>
      </c>
      <c r="J19" s="21"/>
      <c r="K19" s="21"/>
      <c r="L19" s="22">
        <v>0</v>
      </c>
      <c r="M19" s="21"/>
    </row>
    <row r="20" spans="1:13">
      <c r="A20" s="402"/>
      <c r="B20" s="406"/>
      <c r="C20" s="402"/>
      <c r="D20" s="19">
        <v>11</v>
      </c>
      <c r="E20" s="20">
        <v>116</v>
      </c>
      <c r="F20" s="21"/>
      <c r="G20" s="22">
        <v>116</v>
      </c>
      <c r="H20" s="21"/>
      <c r="I20" s="22">
        <v>116</v>
      </c>
      <c r="J20" s="20">
        <v>2</v>
      </c>
      <c r="K20" s="21"/>
      <c r="L20" s="22">
        <v>2</v>
      </c>
      <c r="M20" s="21"/>
    </row>
    <row r="21" spans="1:13">
      <c r="A21" s="402"/>
      <c r="B21" s="404" t="s">
        <v>57</v>
      </c>
      <c r="C21" s="402"/>
      <c r="D21" s="19">
        <v>10</v>
      </c>
      <c r="E21" s="20">
        <v>104</v>
      </c>
      <c r="F21" s="21"/>
      <c r="G21" s="22">
        <v>104</v>
      </c>
      <c r="H21" s="21"/>
      <c r="I21" s="22">
        <v>104</v>
      </c>
      <c r="J21" s="20">
        <v>1</v>
      </c>
      <c r="K21" s="20">
        <v>1</v>
      </c>
      <c r="L21" s="22">
        <v>2</v>
      </c>
      <c r="M21" s="20">
        <v>1</v>
      </c>
    </row>
    <row r="22" spans="1:13">
      <c r="A22" s="402"/>
      <c r="B22" s="405"/>
      <c r="C22" s="402"/>
      <c r="D22" s="19">
        <v>9</v>
      </c>
      <c r="E22" s="20">
        <v>132</v>
      </c>
      <c r="F22" s="21"/>
      <c r="G22" s="22">
        <v>132</v>
      </c>
      <c r="H22" s="21"/>
      <c r="I22" s="22">
        <v>132</v>
      </c>
      <c r="J22" s="20">
        <v>1</v>
      </c>
      <c r="K22" s="21"/>
      <c r="L22" s="22">
        <v>1</v>
      </c>
      <c r="M22" s="21"/>
    </row>
    <row r="23" spans="1:13">
      <c r="A23" s="402"/>
      <c r="B23" s="405"/>
      <c r="C23" s="402"/>
      <c r="D23" s="19">
        <v>8</v>
      </c>
      <c r="E23" s="20">
        <v>165</v>
      </c>
      <c r="F23" s="21"/>
      <c r="G23" s="22">
        <v>165</v>
      </c>
      <c r="H23" s="21"/>
      <c r="I23" s="22">
        <v>165</v>
      </c>
      <c r="J23" s="21"/>
      <c r="K23" s="21"/>
      <c r="L23" s="22">
        <v>0</v>
      </c>
      <c r="M23" s="21"/>
    </row>
    <row r="24" spans="1:13">
      <c r="A24" s="402"/>
      <c r="B24" s="405"/>
      <c r="C24" s="402"/>
      <c r="D24" s="19">
        <v>7</v>
      </c>
      <c r="E24" s="20">
        <v>39</v>
      </c>
      <c r="F24" s="21"/>
      <c r="G24" s="22">
        <v>39</v>
      </c>
      <c r="H24" s="21"/>
      <c r="I24" s="22">
        <v>39</v>
      </c>
      <c r="J24" s="20">
        <v>2</v>
      </c>
      <c r="K24" s="20">
        <v>1</v>
      </c>
      <c r="L24" s="22">
        <v>3</v>
      </c>
      <c r="M24" s="20">
        <v>1</v>
      </c>
    </row>
    <row r="25" spans="1:13">
      <c r="A25" s="402"/>
      <c r="B25" s="406"/>
      <c r="C25" s="402"/>
      <c r="D25" s="19">
        <v>6</v>
      </c>
      <c r="E25" s="20">
        <v>50</v>
      </c>
      <c r="F25" s="21"/>
      <c r="G25" s="22">
        <v>50</v>
      </c>
      <c r="H25" s="21"/>
      <c r="I25" s="22">
        <v>50</v>
      </c>
      <c r="J25" s="20">
        <v>1</v>
      </c>
      <c r="K25" s="20">
        <v>1</v>
      </c>
      <c r="L25" s="22">
        <v>2</v>
      </c>
      <c r="M25" s="20">
        <v>1</v>
      </c>
    </row>
    <row r="26" spans="1:13">
      <c r="A26" s="402"/>
      <c r="B26" s="404" t="s">
        <v>58</v>
      </c>
      <c r="C26" s="402"/>
      <c r="D26" s="19">
        <v>5</v>
      </c>
      <c r="E26" s="20">
        <v>108</v>
      </c>
      <c r="F26" s="21"/>
      <c r="G26" s="22">
        <v>108</v>
      </c>
      <c r="H26" s="21"/>
      <c r="I26" s="22">
        <v>108</v>
      </c>
      <c r="J26" s="21"/>
      <c r="K26" s="20">
        <v>1</v>
      </c>
      <c r="L26" s="22">
        <v>1</v>
      </c>
      <c r="M26" s="20">
        <v>1</v>
      </c>
    </row>
    <row r="27" spans="1:13">
      <c r="A27" s="402"/>
      <c r="B27" s="405"/>
      <c r="C27" s="402"/>
      <c r="D27" s="19">
        <v>4</v>
      </c>
      <c r="E27" s="20">
        <v>29</v>
      </c>
      <c r="F27" s="21"/>
      <c r="G27" s="22">
        <v>29</v>
      </c>
      <c r="H27" s="21"/>
      <c r="I27" s="22">
        <v>29</v>
      </c>
      <c r="J27" s="21"/>
      <c r="K27" s="20">
        <v>1</v>
      </c>
      <c r="L27" s="22">
        <v>1</v>
      </c>
      <c r="M27" s="20">
        <v>2</v>
      </c>
    </row>
    <row r="28" spans="1:13">
      <c r="A28" s="402"/>
      <c r="B28" s="405"/>
      <c r="C28" s="402"/>
      <c r="D28" s="19">
        <v>3</v>
      </c>
      <c r="E28" s="21"/>
      <c r="F28" s="20">
        <v>38</v>
      </c>
      <c r="G28" s="22">
        <v>38</v>
      </c>
      <c r="H28" s="21"/>
      <c r="I28" s="22">
        <v>38</v>
      </c>
      <c r="J28" s="20">
        <v>1</v>
      </c>
      <c r="K28" s="20">
        <v>1</v>
      </c>
      <c r="L28" s="22">
        <v>2</v>
      </c>
      <c r="M28" s="20">
        <v>1</v>
      </c>
    </row>
    <row r="29" spans="1:13">
      <c r="A29" s="402"/>
      <c r="B29" s="405"/>
      <c r="C29" s="402"/>
      <c r="D29" s="19">
        <v>2</v>
      </c>
      <c r="E29" s="21"/>
      <c r="F29" s="20">
        <v>8</v>
      </c>
      <c r="G29" s="22">
        <v>8</v>
      </c>
      <c r="H29" s="21"/>
      <c r="I29" s="22">
        <v>8</v>
      </c>
      <c r="J29" s="21"/>
      <c r="K29" s="21"/>
      <c r="L29" s="22">
        <v>0</v>
      </c>
      <c r="M29" s="21"/>
    </row>
    <row r="30" spans="1:13">
      <c r="A30" s="403"/>
      <c r="B30" s="406"/>
      <c r="C30" s="403"/>
      <c r="D30" s="19">
        <v>1</v>
      </c>
      <c r="E30" s="21"/>
      <c r="F30" s="21"/>
      <c r="G30" s="22">
        <v>0</v>
      </c>
      <c r="H30" s="20">
        <v>276</v>
      </c>
      <c r="I30" s="22">
        <v>276</v>
      </c>
      <c r="J30" s="20">
        <v>1</v>
      </c>
      <c r="K30" s="21"/>
      <c r="L30" s="22">
        <v>1</v>
      </c>
      <c r="M30" s="21"/>
    </row>
    <row r="31" spans="1:13">
      <c r="A31" s="398" t="s">
        <v>62</v>
      </c>
      <c r="B31" s="399"/>
      <c r="C31" s="399"/>
      <c r="D31" s="400"/>
      <c r="E31" s="23">
        <v>1808</v>
      </c>
      <c r="F31" s="22">
        <v>46</v>
      </c>
      <c r="G31" s="23">
        <v>1854</v>
      </c>
      <c r="H31" s="22">
        <v>276</v>
      </c>
      <c r="I31" s="23">
        <v>2130</v>
      </c>
      <c r="J31" s="22">
        <v>841</v>
      </c>
      <c r="K31" s="22">
        <v>96</v>
      </c>
      <c r="L31" s="22">
        <v>937</v>
      </c>
      <c r="M31" s="25">
        <v>120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B82F-CA53-4E02-A295-3CC35573EC7D}">
  <dimension ref="A1:M31"/>
  <sheetViews>
    <sheetView topLeftCell="A11" workbookViewId="0">
      <selection activeCell="P26" sqref="P26"/>
    </sheetView>
  </sheetViews>
  <sheetFormatPr defaultRowHeight="15"/>
  <sheetData>
    <row r="1" spans="1:13">
      <c r="A1" s="410" t="s">
        <v>63</v>
      </c>
      <c r="B1" s="410"/>
      <c r="C1" s="410"/>
      <c r="D1" s="410"/>
      <c r="E1" s="410" t="s">
        <v>64</v>
      </c>
      <c r="F1" s="410"/>
      <c r="G1" s="410"/>
      <c r="H1" s="410"/>
      <c r="I1" s="410"/>
      <c r="J1" s="410" t="s">
        <v>65</v>
      </c>
      <c r="K1" s="410"/>
      <c r="L1" s="410"/>
      <c r="M1" s="410"/>
    </row>
    <row r="2" spans="1:13">
      <c r="A2" s="410"/>
      <c r="B2" s="410"/>
      <c r="C2" s="410"/>
      <c r="D2" s="410"/>
      <c r="E2" s="410" t="s">
        <v>66</v>
      </c>
      <c r="F2" s="410"/>
      <c r="G2" s="410"/>
      <c r="H2" s="410" t="s">
        <v>67</v>
      </c>
      <c r="I2" s="410" t="s">
        <v>68</v>
      </c>
      <c r="J2" s="410" t="s">
        <v>69</v>
      </c>
      <c r="K2" s="410" t="s">
        <v>70</v>
      </c>
      <c r="L2" s="410" t="s">
        <v>68</v>
      </c>
      <c r="M2" s="410" t="s">
        <v>71</v>
      </c>
    </row>
    <row r="3" spans="1:13" ht="24">
      <c r="A3" s="410"/>
      <c r="B3" s="410"/>
      <c r="C3" s="410"/>
      <c r="D3" s="410"/>
      <c r="E3" s="26" t="s">
        <v>72</v>
      </c>
      <c r="F3" s="26" t="s">
        <v>73</v>
      </c>
      <c r="G3" s="26" t="s">
        <v>74</v>
      </c>
      <c r="H3" s="410"/>
      <c r="I3" s="410"/>
      <c r="J3" s="410"/>
      <c r="K3" s="410"/>
      <c r="L3" s="410"/>
      <c r="M3" s="410"/>
    </row>
    <row r="4" spans="1:13">
      <c r="A4" s="27"/>
      <c r="B4" s="28"/>
      <c r="C4" s="29"/>
      <c r="D4" s="30">
        <v>13</v>
      </c>
      <c r="E4" s="31">
        <v>609</v>
      </c>
      <c r="F4" s="31">
        <v>0</v>
      </c>
      <c r="G4" s="32">
        <f>E4+F4</f>
        <v>609</v>
      </c>
      <c r="H4" s="31">
        <v>0</v>
      </c>
      <c r="I4" s="32">
        <f>G4+H4</f>
        <v>609</v>
      </c>
      <c r="J4" s="33">
        <v>728</v>
      </c>
      <c r="K4" s="33">
        <v>150</v>
      </c>
      <c r="L4" s="34">
        <f t="shared" ref="L4:L6" si="0">J4+K4</f>
        <v>878</v>
      </c>
      <c r="M4" s="33">
        <v>166</v>
      </c>
    </row>
    <row r="5" spans="1:13">
      <c r="A5" s="35" t="s">
        <v>75</v>
      </c>
      <c r="B5" s="36" t="s">
        <v>76</v>
      </c>
      <c r="C5" s="29"/>
      <c r="D5" s="30">
        <v>12</v>
      </c>
      <c r="E5" s="31">
        <v>113</v>
      </c>
      <c r="F5" s="31">
        <v>0</v>
      </c>
      <c r="G5" s="32">
        <f t="shared" ref="G5:G16" si="1">E5+F5</f>
        <v>113</v>
      </c>
      <c r="H5" s="31">
        <v>0</v>
      </c>
      <c r="I5" s="32">
        <f t="shared" ref="I5:I29" si="2">G5+H5</f>
        <v>113</v>
      </c>
      <c r="J5" s="33">
        <v>2</v>
      </c>
      <c r="K5" s="33">
        <v>0</v>
      </c>
      <c r="L5" s="34">
        <f t="shared" si="0"/>
        <v>2</v>
      </c>
      <c r="M5" s="33">
        <v>0</v>
      </c>
    </row>
    <row r="6" spans="1:13">
      <c r="A6" s="35" t="s">
        <v>77</v>
      </c>
      <c r="B6" s="37"/>
      <c r="C6" s="38" t="s">
        <v>78</v>
      </c>
      <c r="D6" s="30">
        <v>11</v>
      </c>
      <c r="E6" s="31">
        <v>99</v>
      </c>
      <c r="F6" s="31">
        <v>0</v>
      </c>
      <c r="G6" s="32">
        <f t="shared" si="1"/>
        <v>99</v>
      </c>
      <c r="H6" s="31">
        <v>0</v>
      </c>
      <c r="I6" s="32">
        <f t="shared" si="2"/>
        <v>99</v>
      </c>
      <c r="J6" s="33">
        <v>1</v>
      </c>
      <c r="K6" s="33">
        <v>2</v>
      </c>
      <c r="L6" s="34">
        <f t="shared" si="0"/>
        <v>3</v>
      </c>
      <c r="M6" s="33">
        <v>3</v>
      </c>
    </row>
    <row r="7" spans="1:13">
      <c r="A7" s="35" t="s">
        <v>75</v>
      </c>
      <c r="B7" s="36"/>
      <c r="C7" s="38" t="s">
        <v>79</v>
      </c>
      <c r="D7" s="30">
        <v>10</v>
      </c>
      <c r="E7" s="31">
        <v>62</v>
      </c>
      <c r="F7" s="31">
        <v>0</v>
      </c>
      <c r="G7" s="32">
        <f t="shared" si="1"/>
        <v>62</v>
      </c>
      <c r="H7" s="31">
        <v>0</v>
      </c>
      <c r="I7" s="32">
        <f t="shared" si="2"/>
        <v>62</v>
      </c>
      <c r="J7" s="33">
        <v>9</v>
      </c>
      <c r="K7" s="33">
        <v>2</v>
      </c>
      <c r="L7" s="34">
        <f>J7+K7</f>
        <v>11</v>
      </c>
      <c r="M7" s="33">
        <v>2</v>
      </c>
    </row>
    <row r="8" spans="1:13">
      <c r="A8" s="35" t="s">
        <v>80</v>
      </c>
      <c r="B8" s="36"/>
      <c r="C8" s="38" t="s">
        <v>81</v>
      </c>
      <c r="D8" s="30">
        <v>9</v>
      </c>
      <c r="E8" s="31">
        <v>77</v>
      </c>
      <c r="F8" s="31">
        <v>0</v>
      </c>
      <c r="G8" s="32">
        <f t="shared" si="1"/>
        <v>77</v>
      </c>
      <c r="H8" s="31">
        <v>0</v>
      </c>
      <c r="I8" s="32">
        <f t="shared" si="2"/>
        <v>77</v>
      </c>
      <c r="J8" s="33">
        <v>3</v>
      </c>
      <c r="K8" s="33">
        <v>0</v>
      </c>
      <c r="L8" s="34">
        <f t="shared" ref="L8:L16" si="3">J8+K8</f>
        <v>3</v>
      </c>
      <c r="M8" s="33">
        <v>0</v>
      </c>
    </row>
    <row r="9" spans="1:13">
      <c r="A9" s="35" t="s">
        <v>82</v>
      </c>
      <c r="B9" s="36" t="s">
        <v>83</v>
      </c>
      <c r="C9" s="38" t="s">
        <v>84</v>
      </c>
      <c r="D9" s="30">
        <v>8</v>
      </c>
      <c r="E9" s="31">
        <v>62</v>
      </c>
      <c r="F9" s="31">
        <v>0</v>
      </c>
      <c r="G9" s="32">
        <f t="shared" si="1"/>
        <v>62</v>
      </c>
      <c r="H9" s="31">
        <v>0</v>
      </c>
      <c r="I9" s="32">
        <f t="shared" si="2"/>
        <v>62</v>
      </c>
      <c r="J9" s="33">
        <v>1</v>
      </c>
      <c r="K9" s="33">
        <v>0</v>
      </c>
      <c r="L9" s="34">
        <f t="shared" si="3"/>
        <v>1</v>
      </c>
      <c r="M9" s="33">
        <v>0</v>
      </c>
    </row>
    <row r="10" spans="1:13">
      <c r="A10" s="35" t="s">
        <v>78</v>
      </c>
      <c r="B10" s="36"/>
      <c r="C10" s="38" t="s">
        <v>85</v>
      </c>
      <c r="D10" s="30">
        <v>7</v>
      </c>
      <c r="E10" s="31">
        <v>67</v>
      </c>
      <c r="F10" s="31">
        <v>0</v>
      </c>
      <c r="G10" s="32">
        <f t="shared" si="1"/>
        <v>67</v>
      </c>
      <c r="H10" s="31">
        <v>0</v>
      </c>
      <c r="I10" s="32">
        <f t="shared" si="2"/>
        <v>67</v>
      </c>
      <c r="J10" s="33">
        <v>1</v>
      </c>
      <c r="K10" s="33">
        <v>1</v>
      </c>
      <c r="L10" s="34">
        <f t="shared" si="3"/>
        <v>2</v>
      </c>
      <c r="M10" s="33">
        <v>1</v>
      </c>
    </row>
    <row r="11" spans="1:13">
      <c r="A11" s="35" t="s">
        <v>86</v>
      </c>
      <c r="B11" s="37"/>
      <c r="C11" s="38" t="s">
        <v>82</v>
      </c>
      <c r="D11" s="30">
        <v>6</v>
      </c>
      <c r="E11" s="31">
        <v>40</v>
      </c>
      <c r="F11" s="31">
        <v>0</v>
      </c>
      <c r="G11" s="32">
        <f t="shared" si="1"/>
        <v>40</v>
      </c>
      <c r="H11" s="31">
        <v>0</v>
      </c>
      <c r="I11" s="32">
        <f t="shared" si="2"/>
        <v>40</v>
      </c>
      <c r="J11" s="33">
        <v>1</v>
      </c>
      <c r="K11" s="33">
        <v>0</v>
      </c>
      <c r="L11" s="34">
        <f t="shared" si="3"/>
        <v>1</v>
      </c>
      <c r="M11" s="33">
        <v>0</v>
      </c>
    </row>
    <row r="12" spans="1:13">
      <c r="A12" s="35" t="s">
        <v>75</v>
      </c>
      <c r="B12" s="36"/>
      <c r="C12" s="38" t="s">
        <v>87</v>
      </c>
      <c r="D12" s="30">
        <v>5</v>
      </c>
      <c r="E12" s="31">
        <v>49</v>
      </c>
      <c r="F12" s="31">
        <v>0</v>
      </c>
      <c r="G12" s="32">
        <f t="shared" si="1"/>
        <v>49</v>
      </c>
      <c r="H12" s="31">
        <v>0</v>
      </c>
      <c r="I12" s="32">
        <f t="shared" si="2"/>
        <v>49</v>
      </c>
      <c r="J12" s="33">
        <v>1</v>
      </c>
      <c r="K12" s="33">
        <v>1</v>
      </c>
      <c r="L12" s="34">
        <f t="shared" si="3"/>
        <v>2</v>
      </c>
      <c r="M12" s="33">
        <v>1</v>
      </c>
    </row>
    <row r="13" spans="1:13">
      <c r="A13" s="35"/>
      <c r="B13" s="36"/>
      <c r="C13" s="38" t="s">
        <v>85</v>
      </c>
      <c r="D13" s="30">
        <v>4</v>
      </c>
      <c r="E13" s="31">
        <v>12</v>
      </c>
      <c r="F13" s="31">
        <v>0</v>
      </c>
      <c r="G13" s="32">
        <f t="shared" si="1"/>
        <v>12</v>
      </c>
      <c r="H13" s="31">
        <v>0</v>
      </c>
      <c r="I13" s="32">
        <f t="shared" si="2"/>
        <v>12</v>
      </c>
      <c r="J13" s="33">
        <v>2</v>
      </c>
      <c r="K13" s="33">
        <v>0</v>
      </c>
      <c r="L13" s="34">
        <f t="shared" si="3"/>
        <v>2</v>
      </c>
      <c r="M13" s="33">
        <v>0</v>
      </c>
    </row>
    <row r="14" spans="1:13">
      <c r="A14" s="35"/>
      <c r="B14" s="36" t="s">
        <v>75</v>
      </c>
      <c r="C14" s="29"/>
      <c r="D14" s="30">
        <v>3</v>
      </c>
      <c r="E14" s="31">
        <v>0</v>
      </c>
      <c r="F14" s="31">
        <v>25</v>
      </c>
      <c r="G14" s="32">
        <f t="shared" si="1"/>
        <v>25</v>
      </c>
      <c r="H14" s="31">
        <v>0</v>
      </c>
      <c r="I14" s="32">
        <f t="shared" si="2"/>
        <v>25</v>
      </c>
      <c r="J14" s="33">
        <v>1</v>
      </c>
      <c r="K14" s="33">
        <v>1</v>
      </c>
      <c r="L14" s="34">
        <f t="shared" si="3"/>
        <v>2</v>
      </c>
      <c r="M14" s="33">
        <v>1</v>
      </c>
    </row>
    <row r="15" spans="1:13">
      <c r="A15" s="35"/>
      <c r="B15" s="36"/>
      <c r="C15" s="29"/>
      <c r="D15" s="30">
        <v>2</v>
      </c>
      <c r="E15" s="31">
        <v>0</v>
      </c>
      <c r="F15" s="31">
        <v>17</v>
      </c>
      <c r="G15" s="32">
        <f t="shared" si="1"/>
        <v>17</v>
      </c>
      <c r="H15" s="31">
        <v>0</v>
      </c>
      <c r="I15" s="32">
        <f t="shared" si="2"/>
        <v>17</v>
      </c>
      <c r="J15" s="33">
        <v>0</v>
      </c>
      <c r="K15" s="33">
        <v>0</v>
      </c>
      <c r="L15" s="34">
        <f t="shared" si="3"/>
        <v>0</v>
      </c>
      <c r="M15" s="33">
        <v>0</v>
      </c>
    </row>
    <row r="16" spans="1:13">
      <c r="A16" s="39"/>
      <c r="B16" s="37"/>
      <c r="C16" s="29"/>
      <c r="D16" s="27">
        <v>1</v>
      </c>
      <c r="E16" s="31">
        <v>0</v>
      </c>
      <c r="F16" s="31">
        <v>4</v>
      </c>
      <c r="G16" s="32">
        <f t="shared" si="1"/>
        <v>4</v>
      </c>
      <c r="H16" s="31">
        <v>148</v>
      </c>
      <c r="I16" s="32">
        <f t="shared" si="2"/>
        <v>152</v>
      </c>
      <c r="J16" s="33">
        <v>1</v>
      </c>
      <c r="K16" s="33">
        <v>0</v>
      </c>
      <c r="L16" s="34">
        <f t="shared" si="3"/>
        <v>1</v>
      </c>
      <c r="M16" s="33">
        <v>0</v>
      </c>
    </row>
    <row r="17" spans="1:13">
      <c r="A17" s="407" t="s">
        <v>88</v>
      </c>
      <c r="B17" s="408"/>
      <c r="C17" s="408"/>
      <c r="D17" s="409"/>
      <c r="E17" s="32">
        <f>SUM(E4:E16)</f>
        <v>1190</v>
      </c>
      <c r="F17" s="32">
        <f>SUM(F4:F16)</f>
        <v>46</v>
      </c>
      <c r="G17" s="40">
        <f>SUM(G4:G16)</f>
        <v>1236</v>
      </c>
      <c r="H17" s="32">
        <f t="shared" ref="H17:M17" si="4">SUM(H4:H16)</f>
        <v>148</v>
      </c>
      <c r="I17" s="40">
        <f>SUM(I4:I16)</f>
        <v>1384</v>
      </c>
      <c r="J17" s="41">
        <f>SUM(J4:J16)</f>
        <v>751</v>
      </c>
      <c r="K17" s="41">
        <f>SUM(K4:K16)</f>
        <v>157</v>
      </c>
      <c r="L17" s="32">
        <f t="shared" si="4"/>
        <v>908</v>
      </c>
      <c r="M17" s="32">
        <f t="shared" si="4"/>
        <v>174</v>
      </c>
    </row>
    <row r="18" spans="1:13">
      <c r="A18" s="35"/>
      <c r="B18" s="35"/>
      <c r="C18" s="42"/>
      <c r="D18" s="39">
        <v>13</v>
      </c>
      <c r="E18" s="31">
        <v>1208</v>
      </c>
      <c r="F18" s="31">
        <v>0</v>
      </c>
      <c r="G18" s="32">
        <f>E18+F18</f>
        <v>1208</v>
      </c>
      <c r="H18" s="31">
        <v>0</v>
      </c>
      <c r="I18" s="32">
        <f t="shared" si="2"/>
        <v>1208</v>
      </c>
      <c r="J18" s="33">
        <v>750</v>
      </c>
      <c r="K18" s="33">
        <v>103</v>
      </c>
      <c r="L18" s="43">
        <f t="shared" ref="L18:L30" si="5">J18+K18</f>
        <v>853</v>
      </c>
      <c r="M18" s="33">
        <v>127</v>
      </c>
    </row>
    <row r="19" spans="1:13">
      <c r="A19" s="35"/>
      <c r="B19" s="35" t="s">
        <v>76</v>
      </c>
      <c r="C19" s="42"/>
      <c r="D19" s="30">
        <v>12</v>
      </c>
      <c r="E19" s="31">
        <v>103</v>
      </c>
      <c r="F19" s="31">
        <v>0</v>
      </c>
      <c r="G19" s="32">
        <f t="shared" ref="G19:G30" si="6">E19+F19</f>
        <v>103</v>
      </c>
      <c r="H19" s="31">
        <v>0</v>
      </c>
      <c r="I19" s="32">
        <f t="shared" si="2"/>
        <v>103</v>
      </c>
      <c r="J19" s="33">
        <v>5</v>
      </c>
      <c r="K19" s="33">
        <v>2</v>
      </c>
      <c r="L19" s="43">
        <f t="shared" si="5"/>
        <v>7</v>
      </c>
      <c r="M19" s="33">
        <v>2</v>
      </c>
    </row>
    <row r="20" spans="1:13">
      <c r="A20" s="35" t="s">
        <v>86</v>
      </c>
      <c r="B20" s="39"/>
      <c r="C20" s="42"/>
      <c r="D20" s="30">
        <v>11</v>
      </c>
      <c r="E20" s="31">
        <v>57</v>
      </c>
      <c r="F20" s="31">
        <v>0</v>
      </c>
      <c r="G20" s="32">
        <f t="shared" si="6"/>
        <v>57</v>
      </c>
      <c r="H20" s="31">
        <v>0</v>
      </c>
      <c r="I20" s="32">
        <f t="shared" si="2"/>
        <v>57</v>
      </c>
      <c r="J20" s="33">
        <v>1</v>
      </c>
      <c r="K20" s="33">
        <v>0</v>
      </c>
      <c r="L20" s="43">
        <f t="shared" si="5"/>
        <v>1</v>
      </c>
      <c r="M20" s="33">
        <v>0</v>
      </c>
    </row>
    <row r="21" spans="1:13">
      <c r="A21" s="35" t="s">
        <v>89</v>
      </c>
      <c r="B21" s="35"/>
      <c r="C21" s="42" t="s">
        <v>90</v>
      </c>
      <c r="D21" s="30">
        <v>10</v>
      </c>
      <c r="E21" s="31">
        <v>70</v>
      </c>
      <c r="F21" s="31">
        <v>0</v>
      </c>
      <c r="G21" s="32">
        <f t="shared" si="6"/>
        <v>70</v>
      </c>
      <c r="H21" s="31">
        <v>0</v>
      </c>
      <c r="I21" s="32">
        <f t="shared" si="2"/>
        <v>70</v>
      </c>
      <c r="J21" s="33">
        <v>5</v>
      </c>
      <c r="K21" s="33">
        <v>3</v>
      </c>
      <c r="L21" s="43">
        <f t="shared" si="5"/>
        <v>8</v>
      </c>
      <c r="M21" s="33">
        <v>4</v>
      </c>
    </row>
    <row r="22" spans="1:13">
      <c r="A22" s="35" t="s">
        <v>76</v>
      </c>
      <c r="B22" s="35"/>
      <c r="C22" s="42" t="s">
        <v>89</v>
      </c>
      <c r="D22" s="30">
        <v>9</v>
      </c>
      <c r="E22" s="31">
        <v>47</v>
      </c>
      <c r="F22" s="31">
        <v>0</v>
      </c>
      <c r="G22" s="32">
        <f t="shared" si="6"/>
        <v>47</v>
      </c>
      <c r="H22" s="31">
        <v>0</v>
      </c>
      <c r="I22" s="32">
        <f t="shared" si="2"/>
        <v>47</v>
      </c>
      <c r="J22" s="33">
        <v>0</v>
      </c>
      <c r="K22" s="33">
        <v>1</v>
      </c>
      <c r="L22" s="43">
        <f t="shared" si="5"/>
        <v>1</v>
      </c>
      <c r="M22" s="33">
        <v>3</v>
      </c>
    </row>
    <row r="23" spans="1:13">
      <c r="A23" s="35" t="s">
        <v>77</v>
      </c>
      <c r="B23" s="35" t="s">
        <v>83</v>
      </c>
      <c r="C23" s="42" t="s">
        <v>91</v>
      </c>
      <c r="D23" s="30">
        <v>8</v>
      </c>
      <c r="E23" s="31">
        <v>90</v>
      </c>
      <c r="F23" s="31">
        <v>0</v>
      </c>
      <c r="G23" s="32">
        <f t="shared" si="6"/>
        <v>90</v>
      </c>
      <c r="H23" s="31">
        <v>0</v>
      </c>
      <c r="I23" s="32">
        <f t="shared" si="2"/>
        <v>90</v>
      </c>
      <c r="J23" s="33">
        <v>3</v>
      </c>
      <c r="K23" s="33">
        <v>0</v>
      </c>
      <c r="L23" s="43">
        <f t="shared" si="5"/>
        <v>3</v>
      </c>
      <c r="M23" s="33">
        <v>0</v>
      </c>
    </row>
    <row r="24" spans="1:13">
      <c r="A24" s="35" t="s">
        <v>82</v>
      </c>
      <c r="B24" s="35"/>
      <c r="C24" s="42" t="s">
        <v>82</v>
      </c>
      <c r="D24" s="30">
        <v>7</v>
      </c>
      <c r="E24" s="31">
        <v>79</v>
      </c>
      <c r="F24" s="31">
        <v>0</v>
      </c>
      <c r="G24" s="32">
        <f t="shared" si="6"/>
        <v>79</v>
      </c>
      <c r="H24" s="31">
        <v>0</v>
      </c>
      <c r="I24" s="32">
        <f t="shared" si="2"/>
        <v>79</v>
      </c>
      <c r="J24" s="33">
        <v>1</v>
      </c>
      <c r="K24" s="33">
        <v>0</v>
      </c>
      <c r="L24" s="43">
        <f t="shared" si="5"/>
        <v>1</v>
      </c>
      <c r="M24" s="33">
        <v>0</v>
      </c>
    </row>
    <row r="25" spans="1:13">
      <c r="A25" s="35" t="s">
        <v>76</v>
      </c>
      <c r="B25" s="35"/>
      <c r="C25" s="42" t="s">
        <v>87</v>
      </c>
      <c r="D25" s="30">
        <v>6</v>
      </c>
      <c r="E25" s="31">
        <v>48</v>
      </c>
      <c r="F25" s="31">
        <v>0</v>
      </c>
      <c r="G25" s="32">
        <f t="shared" si="6"/>
        <v>48</v>
      </c>
      <c r="H25" s="31">
        <v>0</v>
      </c>
      <c r="I25" s="32">
        <f t="shared" si="2"/>
        <v>48</v>
      </c>
      <c r="J25" s="33">
        <v>0</v>
      </c>
      <c r="K25" s="33">
        <v>0</v>
      </c>
      <c r="L25" s="43">
        <f t="shared" si="5"/>
        <v>0</v>
      </c>
      <c r="M25" s="33">
        <v>0</v>
      </c>
    </row>
    <row r="26" spans="1:13">
      <c r="A26" s="35" t="s">
        <v>87</v>
      </c>
      <c r="B26" s="27"/>
      <c r="C26" s="42"/>
      <c r="D26" s="30">
        <v>5</v>
      </c>
      <c r="E26" s="31">
        <v>79</v>
      </c>
      <c r="F26" s="31">
        <v>0</v>
      </c>
      <c r="G26" s="32">
        <f t="shared" si="6"/>
        <v>79</v>
      </c>
      <c r="H26" s="31">
        <v>0</v>
      </c>
      <c r="I26" s="32">
        <f t="shared" si="2"/>
        <v>79</v>
      </c>
      <c r="J26" s="33">
        <v>0</v>
      </c>
      <c r="K26" s="33">
        <v>1</v>
      </c>
      <c r="L26" s="43">
        <f t="shared" si="5"/>
        <v>1</v>
      </c>
      <c r="M26" s="33">
        <v>3</v>
      </c>
    </row>
    <row r="27" spans="1:13">
      <c r="A27" s="35"/>
      <c r="B27" s="35"/>
      <c r="C27" s="42"/>
      <c r="D27" s="30">
        <v>4</v>
      </c>
      <c r="E27" s="31">
        <v>18</v>
      </c>
      <c r="F27" s="31">
        <v>0</v>
      </c>
      <c r="G27" s="32">
        <f t="shared" si="6"/>
        <v>18</v>
      </c>
      <c r="H27" s="31">
        <v>0</v>
      </c>
      <c r="I27" s="32">
        <f t="shared" si="2"/>
        <v>18</v>
      </c>
      <c r="J27" s="33">
        <v>0</v>
      </c>
      <c r="K27" s="33">
        <v>0</v>
      </c>
      <c r="L27" s="43">
        <f t="shared" si="5"/>
        <v>0</v>
      </c>
      <c r="M27" s="33">
        <v>0</v>
      </c>
    </row>
    <row r="28" spans="1:13">
      <c r="A28" s="35"/>
      <c r="B28" s="35" t="s">
        <v>75</v>
      </c>
      <c r="C28" s="42"/>
      <c r="D28" s="30">
        <v>3</v>
      </c>
      <c r="E28" s="31">
        <v>0</v>
      </c>
      <c r="F28" s="31">
        <v>46</v>
      </c>
      <c r="G28" s="32">
        <f t="shared" si="6"/>
        <v>46</v>
      </c>
      <c r="H28" s="31">
        <v>0</v>
      </c>
      <c r="I28" s="32">
        <f t="shared" si="2"/>
        <v>46</v>
      </c>
      <c r="J28" s="33">
        <v>1</v>
      </c>
      <c r="K28" s="33">
        <v>0</v>
      </c>
      <c r="L28" s="43">
        <f t="shared" si="5"/>
        <v>1</v>
      </c>
      <c r="M28" s="33">
        <v>0</v>
      </c>
    </row>
    <row r="29" spans="1:13">
      <c r="A29" s="35"/>
      <c r="B29" s="35"/>
      <c r="C29" s="42"/>
      <c r="D29" s="30">
        <v>2</v>
      </c>
      <c r="E29" s="31">
        <v>0</v>
      </c>
      <c r="F29" s="31">
        <v>20</v>
      </c>
      <c r="G29" s="32">
        <f t="shared" si="6"/>
        <v>20</v>
      </c>
      <c r="H29" s="31">
        <v>0</v>
      </c>
      <c r="I29" s="32">
        <f t="shared" si="2"/>
        <v>20</v>
      </c>
      <c r="J29" s="33">
        <v>0</v>
      </c>
      <c r="K29" s="33">
        <v>2</v>
      </c>
      <c r="L29" s="43">
        <f t="shared" si="5"/>
        <v>2</v>
      </c>
      <c r="M29" s="33">
        <v>2</v>
      </c>
    </row>
    <row r="30" spans="1:13">
      <c r="A30" s="39"/>
      <c r="B30" s="39"/>
      <c r="C30" s="42"/>
      <c r="D30" s="27">
        <v>1</v>
      </c>
      <c r="E30" s="31">
        <v>0</v>
      </c>
      <c r="F30" s="31">
        <v>8</v>
      </c>
      <c r="G30" s="32">
        <f t="shared" si="6"/>
        <v>8</v>
      </c>
      <c r="H30" s="31">
        <v>242</v>
      </c>
      <c r="I30" s="32">
        <f>G30+H30</f>
        <v>250</v>
      </c>
      <c r="J30" s="33">
        <v>0</v>
      </c>
      <c r="K30" s="33">
        <v>0</v>
      </c>
      <c r="L30" s="43">
        <f t="shared" si="5"/>
        <v>0</v>
      </c>
      <c r="M30" s="33">
        <v>0</v>
      </c>
    </row>
    <row r="31" spans="1:13">
      <c r="A31" s="407" t="s">
        <v>92</v>
      </c>
      <c r="B31" s="408"/>
      <c r="C31" s="408"/>
      <c r="D31" s="408"/>
      <c r="E31" s="41">
        <f t="shared" ref="E31:M31" si="7">SUM(E18:E30)</f>
        <v>1799</v>
      </c>
      <c r="F31" s="32">
        <f t="shared" si="7"/>
        <v>74</v>
      </c>
      <c r="G31" s="44">
        <f t="shared" si="7"/>
        <v>1873</v>
      </c>
      <c r="H31" s="45">
        <f t="shared" si="7"/>
        <v>242</v>
      </c>
      <c r="I31" s="40">
        <f t="shared" si="7"/>
        <v>2115</v>
      </c>
      <c r="J31" s="41">
        <f t="shared" si="7"/>
        <v>766</v>
      </c>
      <c r="K31" s="32">
        <f t="shared" si="7"/>
        <v>112</v>
      </c>
      <c r="L31" s="40">
        <f t="shared" si="7"/>
        <v>878</v>
      </c>
      <c r="M31" s="41">
        <f t="shared" si="7"/>
        <v>141</v>
      </c>
    </row>
  </sheetData>
  <protectedRanges>
    <protectedRange sqref="E4:F16 H4:H16 J4:K16 M4:M16 E18:F30 H18:H30 J18:K30 M18:M30" name="dados a serem preenchidos pelos TRTs_1"/>
  </protectedRanges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dataValidations count="1">
    <dataValidation type="whole" operator="greaterThanOrEqual" allowBlank="1" showInputMessage="1" showErrorMessage="1" sqref="E4:M31" xr:uid="{B8AB47E1-928A-428A-95B5-DE8239976D7F}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2613-EEE5-4585-B835-A7C21BE8DECA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414" t="s">
        <v>93</v>
      </c>
      <c r="B1" s="415"/>
      <c r="C1" s="415"/>
      <c r="D1" s="416"/>
      <c r="E1" s="423" t="s">
        <v>94</v>
      </c>
      <c r="F1" s="424"/>
      <c r="G1" s="424"/>
      <c r="H1" s="424"/>
      <c r="I1" s="425"/>
      <c r="J1" s="426" t="s">
        <v>95</v>
      </c>
      <c r="K1" s="427"/>
      <c r="L1" s="427"/>
      <c r="M1" s="428"/>
    </row>
    <row r="2" spans="1:13">
      <c r="A2" s="417"/>
      <c r="B2" s="418"/>
      <c r="C2" s="418"/>
      <c r="D2" s="419"/>
      <c r="E2" s="423" t="s">
        <v>96</v>
      </c>
      <c r="F2" s="424"/>
      <c r="G2" s="425"/>
      <c r="H2" s="429" t="s">
        <v>97</v>
      </c>
      <c r="I2" s="429" t="s">
        <v>98</v>
      </c>
      <c r="J2" s="431" t="s">
        <v>99</v>
      </c>
      <c r="K2" s="433" t="s">
        <v>100</v>
      </c>
      <c r="L2" s="429" t="s">
        <v>98</v>
      </c>
      <c r="M2" s="433" t="s">
        <v>101</v>
      </c>
    </row>
    <row r="3" spans="1:13" ht="18">
      <c r="A3" s="420"/>
      <c r="B3" s="421"/>
      <c r="C3" s="421"/>
      <c r="D3" s="422"/>
      <c r="E3" s="46" t="s">
        <v>102</v>
      </c>
      <c r="F3" s="46" t="s">
        <v>103</v>
      </c>
      <c r="G3" s="47" t="s">
        <v>104</v>
      </c>
      <c r="H3" s="430"/>
      <c r="I3" s="430"/>
      <c r="J3" s="432"/>
      <c r="K3" s="434"/>
      <c r="L3" s="430"/>
      <c r="M3" s="434"/>
    </row>
    <row r="4" spans="1:13">
      <c r="A4" s="435" t="s">
        <v>105</v>
      </c>
      <c r="B4" s="438" t="s">
        <v>106</v>
      </c>
      <c r="C4" s="435" t="s">
        <v>107</v>
      </c>
      <c r="D4" s="48">
        <v>13</v>
      </c>
      <c r="E4" s="49">
        <v>352</v>
      </c>
      <c r="F4" s="49">
        <v>4</v>
      </c>
      <c r="G4" s="50">
        <v>356</v>
      </c>
      <c r="H4" s="49">
        <v>0</v>
      </c>
      <c r="I4" s="50">
        <v>356</v>
      </c>
      <c r="J4" s="49">
        <v>327</v>
      </c>
      <c r="K4" s="49">
        <v>82</v>
      </c>
      <c r="L4" s="50">
        <v>409</v>
      </c>
      <c r="M4" s="49">
        <v>102</v>
      </c>
    </row>
    <row r="5" spans="1:13">
      <c r="A5" s="436"/>
      <c r="B5" s="439"/>
      <c r="C5" s="436"/>
      <c r="D5" s="48">
        <v>12</v>
      </c>
      <c r="E5" s="49">
        <v>110</v>
      </c>
      <c r="F5" s="49">
        <v>1</v>
      </c>
      <c r="G5" s="50">
        <v>111</v>
      </c>
      <c r="H5" s="49">
        <v>0</v>
      </c>
      <c r="I5" s="50">
        <v>111</v>
      </c>
      <c r="J5" s="49">
        <v>6</v>
      </c>
      <c r="K5" s="49">
        <v>8</v>
      </c>
      <c r="L5" s="50">
        <v>14</v>
      </c>
      <c r="M5" s="49">
        <v>9</v>
      </c>
    </row>
    <row r="6" spans="1:13">
      <c r="A6" s="436"/>
      <c r="B6" s="440"/>
      <c r="C6" s="436"/>
      <c r="D6" s="48">
        <v>11</v>
      </c>
      <c r="E6" s="49">
        <v>122</v>
      </c>
      <c r="F6" s="49">
        <v>1</v>
      </c>
      <c r="G6" s="50">
        <v>123</v>
      </c>
      <c r="H6" s="49">
        <v>0</v>
      </c>
      <c r="I6" s="50">
        <v>123</v>
      </c>
      <c r="J6" s="49">
        <v>0</v>
      </c>
      <c r="K6" s="49">
        <v>4</v>
      </c>
      <c r="L6" s="50">
        <v>4</v>
      </c>
      <c r="M6" s="49">
        <v>4</v>
      </c>
    </row>
    <row r="7" spans="1:13">
      <c r="A7" s="436"/>
      <c r="B7" s="438" t="s">
        <v>108</v>
      </c>
      <c r="C7" s="436"/>
      <c r="D7" s="48">
        <v>10</v>
      </c>
      <c r="E7" s="49">
        <v>54</v>
      </c>
      <c r="F7" s="49">
        <v>4</v>
      </c>
      <c r="G7" s="50">
        <v>58</v>
      </c>
      <c r="H7" s="49">
        <v>0</v>
      </c>
      <c r="I7" s="50">
        <v>58</v>
      </c>
      <c r="J7" s="49">
        <v>1</v>
      </c>
      <c r="K7" s="49">
        <v>1</v>
      </c>
      <c r="L7" s="50">
        <v>2</v>
      </c>
      <c r="M7" s="49">
        <v>1</v>
      </c>
    </row>
    <row r="8" spans="1:13">
      <c r="A8" s="436"/>
      <c r="B8" s="439"/>
      <c r="C8" s="436"/>
      <c r="D8" s="48">
        <v>9</v>
      </c>
      <c r="E8" s="49">
        <v>61</v>
      </c>
      <c r="F8" s="49">
        <v>8</v>
      </c>
      <c r="G8" s="50">
        <v>69</v>
      </c>
      <c r="H8" s="49">
        <v>0</v>
      </c>
      <c r="I8" s="50">
        <v>69</v>
      </c>
      <c r="J8" s="49">
        <v>0</v>
      </c>
      <c r="K8" s="49">
        <v>0</v>
      </c>
      <c r="L8" s="50">
        <v>0</v>
      </c>
      <c r="M8" s="49">
        <v>0</v>
      </c>
    </row>
    <row r="9" spans="1:13">
      <c r="A9" s="436"/>
      <c r="B9" s="439"/>
      <c r="C9" s="436"/>
      <c r="D9" s="48">
        <v>8</v>
      </c>
      <c r="E9" s="49">
        <v>17</v>
      </c>
      <c r="F9" s="49">
        <v>6</v>
      </c>
      <c r="G9" s="50">
        <v>23</v>
      </c>
      <c r="H9" s="49">
        <v>0</v>
      </c>
      <c r="I9" s="50">
        <v>23</v>
      </c>
      <c r="J9" s="49">
        <v>0</v>
      </c>
      <c r="K9" s="49">
        <v>0</v>
      </c>
      <c r="L9" s="50">
        <v>0</v>
      </c>
      <c r="M9" s="49">
        <v>0</v>
      </c>
    </row>
    <row r="10" spans="1:13">
      <c r="A10" s="436"/>
      <c r="B10" s="439"/>
      <c r="C10" s="436"/>
      <c r="D10" s="48">
        <v>7</v>
      </c>
      <c r="E10" s="49">
        <v>29</v>
      </c>
      <c r="F10" s="49">
        <v>5</v>
      </c>
      <c r="G10" s="50">
        <v>34</v>
      </c>
      <c r="H10" s="49">
        <v>0</v>
      </c>
      <c r="I10" s="50">
        <v>34</v>
      </c>
      <c r="J10" s="49">
        <v>0</v>
      </c>
      <c r="K10" s="49">
        <v>0</v>
      </c>
      <c r="L10" s="50">
        <v>0</v>
      </c>
      <c r="M10" s="49">
        <v>0</v>
      </c>
    </row>
    <row r="11" spans="1:13">
      <c r="A11" s="436"/>
      <c r="B11" s="440"/>
      <c r="C11" s="436"/>
      <c r="D11" s="48">
        <v>6</v>
      </c>
      <c r="E11" s="49">
        <v>9</v>
      </c>
      <c r="F11" s="49">
        <v>2</v>
      </c>
      <c r="G11" s="50">
        <v>11</v>
      </c>
      <c r="H11" s="49">
        <v>0</v>
      </c>
      <c r="I11" s="50">
        <v>11</v>
      </c>
      <c r="J11" s="49">
        <v>2</v>
      </c>
      <c r="K11" s="49">
        <v>1</v>
      </c>
      <c r="L11" s="50">
        <v>3</v>
      </c>
      <c r="M11" s="49">
        <v>1</v>
      </c>
    </row>
    <row r="12" spans="1:13">
      <c r="A12" s="436"/>
      <c r="B12" s="438" t="s">
        <v>109</v>
      </c>
      <c r="C12" s="436"/>
      <c r="D12" s="48">
        <v>5</v>
      </c>
      <c r="E12" s="49">
        <v>20</v>
      </c>
      <c r="F12" s="49">
        <v>1</v>
      </c>
      <c r="G12" s="50">
        <v>21</v>
      </c>
      <c r="H12" s="49">
        <v>0</v>
      </c>
      <c r="I12" s="50">
        <v>21</v>
      </c>
      <c r="J12" s="49">
        <v>0</v>
      </c>
      <c r="K12" s="49">
        <v>2</v>
      </c>
      <c r="L12" s="50">
        <v>2</v>
      </c>
      <c r="M12" s="49">
        <v>3</v>
      </c>
    </row>
    <row r="13" spans="1:13">
      <c r="A13" s="436"/>
      <c r="B13" s="439"/>
      <c r="C13" s="436"/>
      <c r="D13" s="48">
        <v>4</v>
      </c>
      <c r="E13" s="49">
        <v>10</v>
      </c>
      <c r="F13" s="49">
        <v>0</v>
      </c>
      <c r="G13" s="50">
        <v>10</v>
      </c>
      <c r="H13" s="49">
        <v>0</v>
      </c>
      <c r="I13" s="50">
        <v>10</v>
      </c>
      <c r="J13" s="49">
        <v>1</v>
      </c>
      <c r="K13" s="49">
        <v>5</v>
      </c>
      <c r="L13" s="50">
        <v>6</v>
      </c>
      <c r="M13" s="49">
        <v>6</v>
      </c>
    </row>
    <row r="14" spans="1:13">
      <c r="A14" s="436"/>
      <c r="B14" s="439"/>
      <c r="C14" s="436"/>
      <c r="D14" s="48">
        <v>3</v>
      </c>
      <c r="E14" s="49">
        <v>0</v>
      </c>
      <c r="F14" s="49">
        <v>2</v>
      </c>
      <c r="G14" s="50">
        <v>2</v>
      </c>
      <c r="H14" s="49">
        <v>0</v>
      </c>
      <c r="I14" s="50">
        <v>2</v>
      </c>
      <c r="J14" s="49">
        <v>0</v>
      </c>
      <c r="K14" s="49">
        <v>0</v>
      </c>
      <c r="L14" s="50">
        <v>0</v>
      </c>
      <c r="M14" s="49">
        <v>0</v>
      </c>
    </row>
    <row r="15" spans="1:13">
      <c r="A15" s="436"/>
      <c r="B15" s="439"/>
      <c r="C15" s="436"/>
      <c r="D15" s="48">
        <v>2</v>
      </c>
      <c r="E15" s="49">
        <v>0</v>
      </c>
      <c r="F15" s="49">
        <v>1</v>
      </c>
      <c r="G15" s="50">
        <v>1</v>
      </c>
      <c r="H15" s="49">
        <v>0</v>
      </c>
      <c r="I15" s="50">
        <v>1</v>
      </c>
      <c r="J15" s="49">
        <v>0</v>
      </c>
      <c r="K15" s="49">
        <v>0</v>
      </c>
      <c r="L15" s="50">
        <v>0</v>
      </c>
      <c r="M15" s="49">
        <v>0</v>
      </c>
    </row>
    <row r="16" spans="1:13">
      <c r="A16" s="437"/>
      <c r="B16" s="440"/>
      <c r="C16" s="437"/>
      <c r="D16" s="48">
        <v>1</v>
      </c>
      <c r="E16" s="49">
        <v>0</v>
      </c>
      <c r="F16" s="49">
        <v>0</v>
      </c>
      <c r="G16" s="50">
        <v>0</v>
      </c>
      <c r="H16" s="49">
        <v>63</v>
      </c>
      <c r="I16" s="50">
        <v>63</v>
      </c>
      <c r="J16" s="49">
        <v>0</v>
      </c>
      <c r="K16" s="49">
        <v>2</v>
      </c>
      <c r="L16" s="50">
        <v>2</v>
      </c>
      <c r="M16" s="49">
        <v>3</v>
      </c>
    </row>
    <row r="17" spans="1:13">
      <c r="A17" s="411" t="s">
        <v>110</v>
      </c>
      <c r="B17" s="412"/>
      <c r="C17" s="412"/>
      <c r="D17" s="413"/>
      <c r="E17" s="50">
        <v>784</v>
      </c>
      <c r="F17" s="50">
        <v>35</v>
      </c>
      <c r="G17" s="50">
        <v>819</v>
      </c>
      <c r="H17" s="50">
        <v>63</v>
      </c>
      <c r="I17" s="50">
        <v>882</v>
      </c>
      <c r="J17" s="50">
        <v>337</v>
      </c>
      <c r="K17" s="50">
        <v>105</v>
      </c>
      <c r="L17" s="50">
        <v>442</v>
      </c>
      <c r="M17" s="50">
        <v>129</v>
      </c>
    </row>
    <row r="18" spans="1:13">
      <c r="A18" s="435" t="s">
        <v>111</v>
      </c>
      <c r="B18" s="435" t="s">
        <v>106</v>
      </c>
      <c r="C18" s="435" t="s">
        <v>112</v>
      </c>
      <c r="D18" s="48">
        <v>13</v>
      </c>
      <c r="E18" s="49">
        <v>859</v>
      </c>
      <c r="F18" s="49">
        <v>2</v>
      </c>
      <c r="G18" s="50">
        <v>861</v>
      </c>
      <c r="H18" s="49">
        <v>0</v>
      </c>
      <c r="I18" s="50">
        <v>861</v>
      </c>
      <c r="J18" s="49">
        <v>463</v>
      </c>
      <c r="K18" s="49">
        <v>97</v>
      </c>
      <c r="L18" s="50">
        <v>560</v>
      </c>
      <c r="M18" s="49">
        <v>131</v>
      </c>
    </row>
    <row r="19" spans="1:13">
      <c r="A19" s="436"/>
      <c r="B19" s="436"/>
      <c r="C19" s="436"/>
      <c r="D19" s="48">
        <v>12</v>
      </c>
      <c r="E19" s="49">
        <v>61</v>
      </c>
      <c r="F19" s="49">
        <v>1</v>
      </c>
      <c r="G19" s="50">
        <v>62</v>
      </c>
      <c r="H19" s="49">
        <v>0</v>
      </c>
      <c r="I19" s="50">
        <v>62</v>
      </c>
      <c r="J19" s="49">
        <v>1</v>
      </c>
      <c r="K19" s="49">
        <v>0</v>
      </c>
      <c r="L19" s="50">
        <v>1</v>
      </c>
      <c r="M19" s="49">
        <v>0</v>
      </c>
    </row>
    <row r="20" spans="1:13">
      <c r="A20" s="436"/>
      <c r="B20" s="437"/>
      <c r="C20" s="436"/>
      <c r="D20" s="48">
        <v>11</v>
      </c>
      <c r="E20" s="49">
        <v>45</v>
      </c>
      <c r="F20" s="49">
        <v>1</v>
      </c>
      <c r="G20" s="50">
        <v>46</v>
      </c>
      <c r="H20" s="49">
        <v>0</v>
      </c>
      <c r="I20" s="50">
        <v>46</v>
      </c>
      <c r="J20" s="49">
        <v>2</v>
      </c>
      <c r="K20" s="49">
        <v>0</v>
      </c>
      <c r="L20" s="50">
        <v>2</v>
      </c>
      <c r="M20" s="49">
        <v>0</v>
      </c>
    </row>
    <row r="21" spans="1:13">
      <c r="A21" s="436"/>
      <c r="B21" s="438" t="s">
        <v>108</v>
      </c>
      <c r="C21" s="436"/>
      <c r="D21" s="48">
        <v>10</v>
      </c>
      <c r="E21" s="49">
        <v>36</v>
      </c>
      <c r="F21" s="49">
        <v>3</v>
      </c>
      <c r="G21" s="50">
        <v>39</v>
      </c>
      <c r="H21" s="49">
        <v>0</v>
      </c>
      <c r="I21" s="50">
        <v>39</v>
      </c>
      <c r="J21" s="49">
        <v>2</v>
      </c>
      <c r="K21" s="49">
        <v>4</v>
      </c>
      <c r="L21" s="50">
        <v>6</v>
      </c>
      <c r="M21" s="49">
        <v>7</v>
      </c>
    </row>
    <row r="22" spans="1:13">
      <c r="A22" s="436"/>
      <c r="B22" s="439"/>
      <c r="C22" s="436"/>
      <c r="D22" s="48">
        <v>9</v>
      </c>
      <c r="E22" s="49">
        <v>40</v>
      </c>
      <c r="F22" s="49">
        <v>6</v>
      </c>
      <c r="G22" s="50">
        <v>46</v>
      </c>
      <c r="H22" s="49">
        <v>0</v>
      </c>
      <c r="I22" s="50">
        <v>46</v>
      </c>
      <c r="J22" s="49">
        <v>1</v>
      </c>
      <c r="K22" s="49">
        <v>0</v>
      </c>
      <c r="L22" s="50">
        <v>1</v>
      </c>
      <c r="M22" s="49">
        <v>0</v>
      </c>
    </row>
    <row r="23" spans="1:13">
      <c r="A23" s="436"/>
      <c r="B23" s="439"/>
      <c r="C23" s="436"/>
      <c r="D23" s="48">
        <v>8</v>
      </c>
      <c r="E23" s="49">
        <v>9</v>
      </c>
      <c r="F23" s="49">
        <v>8</v>
      </c>
      <c r="G23" s="50">
        <v>17</v>
      </c>
      <c r="H23" s="49">
        <v>0</v>
      </c>
      <c r="I23" s="50">
        <v>17</v>
      </c>
      <c r="J23" s="49">
        <v>9</v>
      </c>
      <c r="K23" s="49">
        <v>5</v>
      </c>
      <c r="L23" s="50">
        <v>14</v>
      </c>
      <c r="M23" s="49">
        <v>6</v>
      </c>
    </row>
    <row r="24" spans="1:13">
      <c r="A24" s="436"/>
      <c r="B24" s="439"/>
      <c r="C24" s="436"/>
      <c r="D24" s="48">
        <v>7</v>
      </c>
      <c r="E24" s="49">
        <v>30</v>
      </c>
      <c r="F24" s="49">
        <v>5</v>
      </c>
      <c r="G24" s="50">
        <v>35</v>
      </c>
      <c r="H24" s="49">
        <v>0</v>
      </c>
      <c r="I24" s="50">
        <v>35</v>
      </c>
      <c r="J24" s="49">
        <v>1</v>
      </c>
      <c r="K24" s="49">
        <v>0</v>
      </c>
      <c r="L24" s="50">
        <v>1</v>
      </c>
      <c r="M24" s="49">
        <v>0</v>
      </c>
    </row>
    <row r="25" spans="1:13">
      <c r="A25" s="436"/>
      <c r="B25" s="440"/>
      <c r="C25" s="436"/>
      <c r="D25" s="48">
        <v>6</v>
      </c>
      <c r="E25" s="49">
        <v>36</v>
      </c>
      <c r="F25" s="49">
        <v>11</v>
      </c>
      <c r="G25" s="50">
        <v>47</v>
      </c>
      <c r="H25" s="49">
        <v>0</v>
      </c>
      <c r="I25" s="50">
        <v>47</v>
      </c>
      <c r="J25" s="49">
        <v>4</v>
      </c>
      <c r="K25" s="49">
        <v>1</v>
      </c>
      <c r="L25" s="50">
        <v>5</v>
      </c>
      <c r="M25" s="49">
        <v>2</v>
      </c>
    </row>
    <row r="26" spans="1:13">
      <c r="A26" s="436"/>
      <c r="B26" s="438" t="s">
        <v>109</v>
      </c>
      <c r="C26" s="436"/>
      <c r="D26" s="48">
        <v>5</v>
      </c>
      <c r="E26" s="49">
        <v>29</v>
      </c>
      <c r="F26" s="49">
        <v>5</v>
      </c>
      <c r="G26" s="50">
        <v>34</v>
      </c>
      <c r="H26" s="49">
        <v>0</v>
      </c>
      <c r="I26" s="50">
        <v>34</v>
      </c>
      <c r="J26" s="49">
        <v>0</v>
      </c>
      <c r="K26" s="49">
        <v>0</v>
      </c>
      <c r="L26" s="50">
        <v>0</v>
      </c>
      <c r="M26" s="49">
        <v>0</v>
      </c>
    </row>
    <row r="27" spans="1:13">
      <c r="A27" s="436"/>
      <c r="B27" s="439"/>
      <c r="C27" s="436"/>
      <c r="D27" s="48">
        <v>4</v>
      </c>
      <c r="E27" s="49">
        <v>39</v>
      </c>
      <c r="F27" s="49">
        <v>0</v>
      </c>
      <c r="G27" s="50">
        <v>39</v>
      </c>
      <c r="H27" s="49">
        <v>0</v>
      </c>
      <c r="I27" s="50">
        <v>39</v>
      </c>
      <c r="J27" s="49">
        <v>0</v>
      </c>
      <c r="K27" s="49">
        <v>2</v>
      </c>
      <c r="L27" s="50">
        <v>2</v>
      </c>
      <c r="M27" s="49">
        <v>3</v>
      </c>
    </row>
    <row r="28" spans="1:13">
      <c r="A28" s="436"/>
      <c r="B28" s="439"/>
      <c r="C28" s="436"/>
      <c r="D28" s="48">
        <v>3</v>
      </c>
      <c r="E28" s="49">
        <v>4</v>
      </c>
      <c r="F28" s="49">
        <v>0</v>
      </c>
      <c r="G28" s="50">
        <v>4</v>
      </c>
      <c r="H28" s="49">
        <v>0</v>
      </c>
      <c r="I28" s="50">
        <v>4</v>
      </c>
      <c r="J28" s="49">
        <v>0</v>
      </c>
      <c r="K28" s="49">
        <v>0</v>
      </c>
      <c r="L28" s="50">
        <v>0</v>
      </c>
      <c r="M28" s="49">
        <v>0</v>
      </c>
    </row>
    <row r="29" spans="1:13">
      <c r="A29" s="436"/>
      <c r="B29" s="439"/>
      <c r="C29" s="436"/>
      <c r="D29" s="48">
        <v>2</v>
      </c>
      <c r="E29" s="49">
        <v>0</v>
      </c>
      <c r="F29" s="49">
        <v>0</v>
      </c>
      <c r="G29" s="50">
        <v>0</v>
      </c>
      <c r="H29" s="49">
        <v>0</v>
      </c>
      <c r="I29" s="50">
        <v>0</v>
      </c>
      <c r="J29" s="49">
        <v>0</v>
      </c>
      <c r="K29" s="49">
        <v>0</v>
      </c>
      <c r="L29" s="50">
        <v>0</v>
      </c>
      <c r="M29" s="49">
        <v>0</v>
      </c>
    </row>
    <row r="30" spans="1:13">
      <c r="A30" s="437"/>
      <c r="B30" s="440"/>
      <c r="C30" s="437"/>
      <c r="D30" s="48">
        <v>1</v>
      </c>
      <c r="E30" s="49">
        <v>0</v>
      </c>
      <c r="F30" s="49">
        <v>0</v>
      </c>
      <c r="G30" s="50">
        <v>0</v>
      </c>
      <c r="H30" s="49">
        <v>153</v>
      </c>
      <c r="I30" s="50">
        <v>153</v>
      </c>
      <c r="J30" s="49">
        <v>0</v>
      </c>
      <c r="K30" s="49">
        <v>0</v>
      </c>
      <c r="L30" s="50">
        <v>0</v>
      </c>
      <c r="M30" s="49">
        <v>0</v>
      </c>
    </row>
    <row r="31" spans="1:13">
      <c r="A31" s="411" t="s">
        <v>113</v>
      </c>
      <c r="B31" s="412"/>
      <c r="C31" s="412"/>
      <c r="D31" s="413"/>
      <c r="E31" s="51">
        <v>1188</v>
      </c>
      <c r="F31" s="50">
        <v>42</v>
      </c>
      <c r="G31" s="441" t="s">
        <v>114</v>
      </c>
      <c r="H31" s="442"/>
      <c r="I31" s="51">
        <v>1383</v>
      </c>
      <c r="J31" s="50">
        <v>483</v>
      </c>
      <c r="K31" s="50">
        <v>109</v>
      </c>
      <c r="L31" s="50">
        <v>592</v>
      </c>
      <c r="M31" s="52">
        <v>149</v>
      </c>
    </row>
  </sheetData>
  <mergeCells count="23">
    <mergeCell ref="G31:H31"/>
    <mergeCell ref="A18:A30"/>
    <mergeCell ref="B18:B20"/>
    <mergeCell ref="C18:C30"/>
    <mergeCell ref="B21:B25"/>
    <mergeCell ref="B26:B30"/>
    <mergeCell ref="A31:D31"/>
    <mergeCell ref="A17:D17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4:A16"/>
    <mergeCell ref="B4:B6"/>
    <mergeCell ref="C4:C16"/>
    <mergeCell ref="B7:B11"/>
    <mergeCell ref="B12:B1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AF73-61B4-483C-9293-379CBE94FACD}">
  <dimension ref="A1:M31"/>
  <sheetViews>
    <sheetView topLeftCell="A10" workbookViewId="0">
      <selection activeCell="J4" sqref="J4:J30"/>
    </sheetView>
  </sheetViews>
  <sheetFormatPr defaultRowHeight="15"/>
  <sheetData>
    <row r="1" spans="1:13">
      <c r="A1" s="443" t="s">
        <v>115</v>
      </c>
      <c r="B1" s="444"/>
      <c r="C1" s="444"/>
      <c r="D1" s="445"/>
      <c r="E1" s="452" t="s">
        <v>116</v>
      </c>
      <c r="F1" s="453"/>
      <c r="G1" s="453"/>
      <c r="H1" s="453"/>
      <c r="I1" s="454"/>
      <c r="J1" s="455" t="s">
        <v>117</v>
      </c>
      <c r="K1" s="456"/>
      <c r="L1" s="456"/>
      <c r="M1" s="457"/>
    </row>
    <row r="2" spans="1:13">
      <c r="A2" s="446"/>
      <c r="B2" s="447"/>
      <c r="C2" s="447"/>
      <c r="D2" s="448"/>
      <c r="E2" s="452" t="s">
        <v>118</v>
      </c>
      <c r="F2" s="453"/>
      <c r="G2" s="454"/>
      <c r="H2" s="458" t="s">
        <v>119</v>
      </c>
      <c r="I2" s="458" t="s">
        <v>120</v>
      </c>
      <c r="J2" s="460" t="s">
        <v>121</v>
      </c>
      <c r="K2" s="460" t="s">
        <v>122</v>
      </c>
      <c r="L2" s="458" t="s">
        <v>120</v>
      </c>
      <c r="M2" s="460" t="s">
        <v>123</v>
      </c>
    </row>
    <row r="3" spans="1:13" ht="19.5">
      <c r="A3" s="449"/>
      <c r="B3" s="450"/>
      <c r="C3" s="450"/>
      <c r="D3" s="451"/>
      <c r="E3" s="53" t="s">
        <v>124</v>
      </c>
      <c r="F3" s="54" t="s">
        <v>125</v>
      </c>
      <c r="G3" s="53" t="s">
        <v>126</v>
      </c>
      <c r="H3" s="459"/>
      <c r="I3" s="459"/>
      <c r="J3" s="461"/>
      <c r="K3" s="461"/>
      <c r="L3" s="459"/>
      <c r="M3" s="461"/>
    </row>
    <row r="4" spans="1:13">
      <c r="A4" s="465" t="s">
        <v>127</v>
      </c>
      <c r="B4" s="468" t="s">
        <v>128</v>
      </c>
      <c r="C4" s="460" t="s">
        <v>129</v>
      </c>
      <c r="D4" s="55">
        <v>13</v>
      </c>
      <c r="E4" s="56">
        <v>287</v>
      </c>
      <c r="F4" s="21"/>
      <c r="G4" s="56">
        <v>287</v>
      </c>
      <c r="H4" s="21"/>
      <c r="I4" s="56">
        <v>287</v>
      </c>
      <c r="J4" s="56">
        <v>200</v>
      </c>
      <c r="K4" s="56">
        <v>32</v>
      </c>
      <c r="L4" s="56">
        <v>232</v>
      </c>
      <c r="M4" s="56">
        <v>37</v>
      </c>
    </row>
    <row r="5" spans="1:13">
      <c r="A5" s="466"/>
      <c r="B5" s="469"/>
      <c r="C5" s="471"/>
      <c r="D5" s="55">
        <v>12</v>
      </c>
      <c r="E5" s="56">
        <v>15</v>
      </c>
      <c r="F5" s="21"/>
      <c r="G5" s="56">
        <v>15</v>
      </c>
      <c r="H5" s="21"/>
      <c r="I5" s="56">
        <v>15</v>
      </c>
      <c r="J5" s="56">
        <v>3</v>
      </c>
      <c r="K5" s="56">
        <v>2</v>
      </c>
      <c r="L5" s="56">
        <v>5</v>
      </c>
      <c r="M5" s="56">
        <v>2</v>
      </c>
    </row>
    <row r="6" spans="1:13">
      <c r="A6" s="466"/>
      <c r="B6" s="470"/>
      <c r="C6" s="471"/>
      <c r="D6" s="55">
        <v>11</v>
      </c>
      <c r="E6" s="56">
        <v>19</v>
      </c>
      <c r="F6" s="21"/>
      <c r="G6" s="56">
        <v>19</v>
      </c>
      <c r="H6" s="21"/>
      <c r="I6" s="56">
        <v>19</v>
      </c>
      <c r="J6" s="56">
        <v>1</v>
      </c>
      <c r="K6" s="21"/>
      <c r="L6" s="56">
        <v>1</v>
      </c>
      <c r="M6" s="21"/>
    </row>
    <row r="7" spans="1:13">
      <c r="A7" s="466"/>
      <c r="B7" s="468" t="s">
        <v>130</v>
      </c>
      <c r="C7" s="471"/>
      <c r="D7" s="55">
        <v>10</v>
      </c>
      <c r="E7" s="56">
        <v>35</v>
      </c>
      <c r="F7" s="21"/>
      <c r="G7" s="56">
        <v>35</v>
      </c>
      <c r="H7" s="21"/>
      <c r="I7" s="56">
        <v>35</v>
      </c>
      <c r="J7" s="21"/>
      <c r="K7" s="21"/>
      <c r="L7" s="56">
        <v>0</v>
      </c>
      <c r="M7" s="21"/>
    </row>
    <row r="8" spans="1:13">
      <c r="A8" s="466"/>
      <c r="B8" s="469"/>
      <c r="C8" s="471"/>
      <c r="D8" s="55">
        <v>9</v>
      </c>
      <c r="E8" s="56">
        <v>83</v>
      </c>
      <c r="F8" s="21"/>
      <c r="G8" s="56">
        <v>83</v>
      </c>
      <c r="H8" s="21"/>
      <c r="I8" s="56">
        <v>83</v>
      </c>
      <c r="J8" s="21"/>
      <c r="K8" s="56">
        <v>1</v>
      </c>
      <c r="L8" s="56">
        <v>1</v>
      </c>
      <c r="M8" s="21"/>
    </row>
    <row r="9" spans="1:13">
      <c r="A9" s="466"/>
      <c r="B9" s="469"/>
      <c r="C9" s="471"/>
      <c r="D9" s="55">
        <v>8</v>
      </c>
      <c r="E9" s="56">
        <v>26</v>
      </c>
      <c r="F9" s="21"/>
      <c r="G9" s="56">
        <v>26</v>
      </c>
      <c r="H9" s="21"/>
      <c r="I9" s="56">
        <v>26</v>
      </c>
      <c r="J9" s="56">
        <v>1</v>
      </c>
      <c r="K9" s="21"/>
      <c r="L9" s="56">
        <v>1</v>
      </c>
      <c r="M9" s="21"/>
    </row>
    <row r="10" spans="1:13">
      <c r="A10" s="466"/>
      <c r="B10" s="469"/>
      <c r="C10" s="471"/>
      <c r="D10" s="55">
        <v>7</v>
      </c>
      <c r="E10" s="56">
        <v>23</v>
      </c>
      <c r="F10" s="21"/>
      <c r="G10" s="56">
        <v>23</v>
      </c>
      <c r="H10" s="21"/>
      <c r="I10" s="56">
        <v>23</v>
      </c>
      <c r="J10" s="56">
        <v>1</v>
      </c>
      <c r="K10" s="56">
        <v>3</v>
      </c>
      <c r="L10" s="56">
        <v>4</v>
      </c>
      <c r="M10" s="56">
        <v>7</v>
      </c>
    </row>
    <row r="11" spans="1:13">
      <c r="A11" s="466"/>
      <c r="B11" s="470"/>
      <c r="C11" s="471"/>
      <c r="D11" s="55">
        <v>6</v>
      </c>
      <c r="E11" s="56">
        <v>22</v>
      </c>
      <c r="F11" s="21"/>
      <c r="G11" s="56">
        <v>22</v>
      </c>
      <c r="H11" s="21"/>
      <c r="I11" s="56">
        <v>22</v>
      </c>
      <c r="J11" s="21"/>
      <c r="K11" s="56">
        <v>1</v>
      </c>
      <c r="L11" s="56">
        <v>1</v>
      </c>
      <c r="M11" s="56">
        <v>1</v>
      </c>
    </row>
    <row r="12" spans="1:13">
      <c r="A12" s="466"/>
      <c r="B12" s="468" t="s">
        <v>131</v>
      </c>
      <c r="C12" s="471"/>
      <c r="D12" s="55">
        <v>5</v>
      </c>
      <c r="E12" s="56">
        <v>20</v>
      </c>
      <c r="F12" s="21"/>
      <c r="G12" s="56">
        <v>20</v>
      </c>
      <c r="H12" s="21"/>
      <c r="I12" s="56">
        <v>20</v>
      </c>
      <c r="J12" s="21"/>
      <c r="K12" s="21"/>
      <c r="L12" s="56">
        <v>0</v>
      </c>
      <c r="M12" s="21"/>
    </row>
    <row r="13" spans="1:13">
      <c r="A13" s="466"/>
      <c r="B13" s="469"/>
      <c r="C13" s="471"/>
      <c r="D13" s="55">
        <v>4</v>
      </c>
      <c r="E13" s="56">
        <v>1</v>
      </c>
      <c r="F13" s="21"/>
      <c r="G13" s="56">
        <v>1</v>
      </c>
      <c r="H13" s="21"/>
      <c r="I13" s="56">
        <v>1</v>
      </c>
      <c r="J13" s="56">
        <v>1</v>
      </c>
      <c r="K13" s="21"/>
      <c r="L13" s="56">
        <v>1</v>
      </c>
      <c r="M13" s="21"/>
    </row>
    <row r="14" spans="1:13">
      <c r="A14" s="466"/>
      <c r="B14" s="469"/>
      <c r="C14" s="471"/>
      <c r="D14" s="55">
        <v>3</v>
      </c>
      <c r="E14" s="21"/>
      <c r="F14" s="56">
        <v>5</v>
      </c>
      <c r="G14" s="56">
        <v>5</v>
      </c>
      <c r="H14" s="21"/>
      <c r="I14" s="56">
        <v>5</v>
      </c>
      <c r="J14" s="21"/>
      <c r="K14" s="21"/>
      <c r="L14" s="56">
        <v>0</v>
      </c>
      <c r="M14" s="21"/>
    </row>
    <row r="15" spans="1:13">
      <c r="A15" s="466"/>
      <c r="B15" s="469"/>
      <c r="C15" s="471"/>
      <c r="D15" s="55">
        <v>2</v>
      </c>
      <c r="E15" s="21"/>
      <c r="F15" s="56">
        <v>6</v>
      </c>
      <c r="G15" s="56">
        <v>6</v>
      </c>
      <c r="H15" s="21"/>
      <c r="I15" s="56">
        <v>6</v>
      </c>
      <c r="J15" s="21"/>
      <c r="K15" s="21"/>
      <c r="L15" s="56">
        <v>0</v>
      </c>
      <c r="M15" s="21"/>
    </row>
    <row r="16" spans="1:13">
      <c r="A16" s="467"/>
      <c r="B16" s="470"/>
      <c r="C16" s="461"/>
      <c r="D16" s="55">
        <v>1</v>
      </c>
      <c r="E16" s="21"/>
      <c r="F16" s="56">
        <v>4</v>
      </c>
      <c r="G16" s="56">
        <v>4</v>
      </c>
      <c r="H16" s="56">
        <v>32</v>
      </c>
      <c r="I16" s="56">
        <v>36</v>
      </c>
      <c r="J16" s="21"/>
      <c r="K16" s="21"/>
      <c r="L16" s="56">
        <v>0</v>
      </c>
      <c r="M16" s="21"/>
    </row>
    <row r="17" spans="1:13">
      <c r="A17" s="462" t="s">
        <v>132</v>
      </c>
      <c r="B17" s="463"/>
      <c r="C17" s="463"/>
      <c r="D17" s="464"/>
      <c r="E17" s="56">
        <v>531</v>
      </c>
      <c r="F17" s="56">
        <v>15</v>
      </c>
      <c r="G17" s="56">
        <v>546</v>
      </c>
      <c r="H17" s="56">
        <v>32</v>
      </c>
      <c r="I17" s="56">
        <v>578</v>
      </c>
      <c r="J17" s="56">
        <v>207</v>
      </c>
      <c r="K17" s="56">
        <v>39</v>
      </c>
      <c r="L17" s="56">
        <v>246</v>
      </c>
      <c r="M17" s="56">
        <v>47</v>
      </c>
    </row>
    <row r="18" spans="1:13">
      <c r="A18" s="465" t="s">
        <v>133</v>
      </c>
      <c r="B18" s="460" t="s">
        <v>128</v>
      </c>
      <c r="C18" s="460" t="s">
        <v>134</v>
      </c>
      <c r="D18" s="55">
        <v>13</v>
      </c>
      <c r="E18" s="56">
        <v>769</v>
      </c>
      <c r="F18" s="21"/>
      <c r="G18" s="56">
        <v>769</v>
      </c>
      <c r="H18" s="21"/>
      <c r="I18" s="56">
        <v>769</v>
      </c>
      <c r="J18" s="56">
        <v>361</v>
      </c>
      <c r="K18" s="56">
        <v>102</v>
      </c>
      <c r="L18" s="56">
        <v>463</v>
      </c>
      <c r="M18" s="56">
        <v>135</v>
      </c>
    </row>
    <row r="19" spans="1:13">
      <c r="A19" s="466"/>
      <c r="B19" s="471"/>
      <c r="C19" s="471"/>
      <c r="D19" s="55">
        <v>12</v>
      </c>
      <c r="E19" s="56">
        <v>13</v>
      </c>
      <c r="F19" s="21"/>
      <c r="G19" s="56">
        <v>13</v>
      </c>
      <c r="H19" s="21"/>
      <c r="I19" s="56">
        <v>13</v>
      </c>
      <c r="J19" s="56">
        <v>1</v>
      </c>
      <c r="K19" s="56">
        <v>4</v>
      </c>
      <c r="L19" s="56">
        <v>5</v>
      </c>
      <c r="M19" s="56">
        <v>5</v>
      </c>
    </row>
    <row r="20" spans="1:13">
      <c r="A20" s="466"/>
      <c r="B20" s="461"/>
      <c r="C20" s="471"/>
      <c r="D20" s="55">
        <v>11</v>
      </c>
      <c r="E20" s="56">
        <v>19</v>
      </c>
      <c r="F20" s="21"/>
      <c r="G20" s="56">
        <v>19</v>
      </c>
      <c r="H20" s="21"/>
      <c r="I20" s="56">
        <v>19</v>
      </c>
      <c r="J20" s="56">
        <v>1</v>
      </c>
      <c r="K20" s="21"/>
      <c r="L20" s="56">
        <v>1</v>
      </c>
      <c r="M20" s="21"/>
    </row>
    <row r="21" spans="1:13">
      <c r="A21" s="466"/>
      <c r="B21" s="468" t="s">
        <v>130</v>
      </c>
      <c r="C21" s="471"/>
      <c r="D21" s="55">
        <v>10</v>
      </c>
      <c r="E21" s="56">
        <v>28</v>
      </c>
      <c r="F21" s="21"/>
      <c r="G21" s="56">
        <v>28</v>
      </c>
      <c r="H21" s="21"/>
      <c r="I21" s="56">
        <v>28</v>
      </c>
      <c r="J21" s="56">
        <v>2</v>
      </c>
      <c r="K21" s="21"/>
      <c r="L21" s="56">
        <v>2</v>
      </c>
      <c r="M21" s="21"/>
    </row>
    <row r="22" spans="1:13">
      <c r="A22" s="466"/>
      <c r="B22" s="469"/>
      <c r="C22" s="471"/>
      <c r="D22" s="55">
        <v>9</v>
      </c>
      <c r="E22" s="56">
        <v>42</v>
      </c>
      <c r="F22" s="21"/>
      <c r="G22" s="56">
        <v>42</v>
      </c>
      <c r="H22" s="21"/>
      <c r="I22" s="56">
        <v>42</v>
      </c>
      <c r="J22" s="21"/>
      <c r="K22" s="56">
        <v>2</v>
      </c>
      <c r="L22" s="56">
        <v>2</v>
      </c>
      <c r="M22" s="56">
        <v>4</v>
      </c>
    </row>
    <row r="23" spans="1:13">
      <c r="A23" s="466"/>
      <c r="B23" s="469"/>
      <c r="C23" s="471"/>
      <c r="D23" s="55">
        <v>8</v>
      </c>
      <c r="E23" s="56">
        <v>35</v>
      </c>
      <c r="F23" s="21"/>
      <c r="G23" s="56">
        <v>35</v>
      </c>
      <c r="H23" s="21"/>
      <c r="I23" s="56">
        <v>35</v>
      </c>
      <c r="J23" s="21"/>
      <c r="K23" s="56">
        <v>2</v>
      </c>
      <c r="L23" s="56">
        <v>2</v>
      </c>
      <c r="M23" s="56">
        <v>3</v>
      </c>
    </row>
    <row r="24" spans="1:13">
      <c r="A24" s="466"/>
      <c r="B24" s="469"/>
      <c r="C24" s="471"/>
      <c r="D24" s="55">
        <v>7</v>
      </c>
      <c r="E24" s="56">
        <v>38</v>
      </c>
      <c r="F24" s="21"/>
      <c r="G24" s="56">
        <v>38</v>
      </c>
      <c r="H24" s="21"/>
      <c r="I24" s="56">
        <v>38</v>
      </c>
      <c r="J24" s="21"/>
      <c r="K24" s="21"/>
      <c r="L24" s="56">
        <v>0</v>
      </c>
      <c r="M24" s="21"/>
    </row>
    <row r="25" spans="1:13">
      <c r="A25" s="466"/>
      <c r="B25" s="470"/>
      <c r="C25" s="471"/>
      <c r="D25" s="55">
        <v>6</v>
      </c>
      <c r="E25" s="56">
        <v>51</v>
      </c>
      <c r="F25" s="21"/>
      <c r="G25" s="56">
        <v>51</v>
      </c>
      <c r="H25" s="21"/>
      <c r="I25" s="56">
        <v>51</v>
      </c>
      <c r="J25" s="21"/>
      <c r="K25" s="56">
        <v>2</v>
      </c>
      <c r="L25" s="56">
        <v>2</v>
      </c>
      <c r="M25" s="56">
        <v>5</v>
      </c>
    </row>
    <row r="26" spans="1:13">
      <c r="A26" s="466"/>
      <c r="B26" s="468" t="s">
        <v>131</v>
      </c>
      <c r="C26" s="471"/>
      <c r="D26" s="55">
        <v>5</v>
      </c>
      <c r="E26" s="56">
        <v>47</v>
      </c>
      <c r="F26" s="21"/>
      <c r="G26" s="56">
        <v>47</v>
      </c>
      <c r="H26" s="21"/>
      <c r="I26" s="56">
        <v>47</v>
      </c>
      <c r="J26" s="21"/>
      <c r="K26" s="56">
        <v>1</v>
      </c>
      <c r="L26" s="56">
        <v>1</v>
      </c>
      <c r="M26" s="56">
        <v>3</v>
      </c>
    </row>
    <row r="27" spans="1:13">
      <c r="A27" s="466"/>
      <c r="B27" s="469"/>
      <c r="C27" s="471"/>
      <c r="D27" s="55">
        <v>4</v>
      </c>
      <c r="E27" s="56">
        <v>7</v>
      </c>
      <c r="F27" s="21"/>
      <c r="G27" s="56">
        <v>7</v>
      </c>
      <c r="H27" s="21"/>
      <c r="I27" s="56">
        <v>7</v>
      </c>
      <c r="J27" s="21"/>
      <c r="K27" s="56">
        <v>1</v>
      </c>
      <c r="L27" s="56">
        <v>1</v>
      </c>
      <c r="M27" s="56">
        <v>1</v>
      </c>
    </row>
    <row r="28" spans="1:13">
      <c r="A28" s="466"/>
      <c r="B28" s="469"/>
      <c r="C28" s="471"/>
      <c r="D28" s="55">
        <v>3</v>
      </c>
      <c r="E28" s="21"/>
      <c r="F28" s="56">
        <v>18</v>
      </c>
      <c r="G28" s="56">
        <v>18</v>
      </c>
      <c r="H28" s="21"/>
      <c r="I28" s="56">
        <v>18</v>
      </c>
      <c r="J28" s="21"/>
      <c r="K28" s="56">
        <v>1</v>
      </c>
      <c r="L28" s="56">
        <v>1</v>
      </c>
      <c r="M28" s="56">
        <v>2</v>
      </c>
    </row>
    <row r="29" spans="1:13">
      <c r="A29" s="466"/>
      <c r="B29" s="469"/>
      <c r="C29" s="471"/>
      <c r="D29" s="55">
        <v>2</v>
      </c>
      <c r="E29" s="21"/>
      <c r="F29" s="56">
        <v>2</v>
      </c>
      <c r="G29" s="56">
        <v>2</v>
      </c>
      <c r="H29" s="21"/>
      <c r="I29" s="56">
        <v>2</v>
      </c>
      <c r="J29" s="21"/>
      <c r="K29" s="21"/>
      <c r="L29" s="56">
        <v>0</v>
      </c>
      <c r="M29" s="21"/>
    </row>
    <row r="30" spans="1:13">
      <c r="A30" s="467"/>
      <c r="B30" s="470"/>
      <c r="C30" s="461"/>
      <c r="D30" s="55">
        <v>1</v>
      </c>
      <c r="E30" s="21"/>
      <c r="F30" s="56">
        <v>3</v>
      </c>
      <c r="G30" s="56">
        <v>3</v>
      </c>
      <c r="H30" s="56">
        <v>99</v>
      </c>
      <c r="I30" s="56">
        <v>102</v>
      </c>
      <c r="J30" s="56">
        <v>4</v>
      </c>
      <c r="K30" s="56">
        <v>4</v>
      </c>
      <c r="L30" s="56">
        <v>8</v>
      </c>
      <c r="M30" s="56">
        <v>4</v>
      </c>
    </row>
    <row r="31" spans="1:13">
      <c r="A31" s="462" t="s">
        <v>135</v>
      </c>
      <c r="B31" s="463"/>
      <c r="C31" s="463"/>
      <c r="D31" s="464"/>
      <c r="E31" s="57">
        <v>1049</v>
      </c>
      <c r="F31" s="56">
        <v>23</v>
      </c>
      <c r="G31" s="57">
        <v>1072</v>
      </c>
      <c r="H31" s="56">
        <v>99</v>
      </c>
      <c r="I31" s="57">
        <v>1171</v>
      </c>
      <c r="J31" s="56">
        <v>369</v>
      </c>
      <c r="K31" s="56">
        <v>119</v>
      </c>
      <c r="L31" s="56">
        <v>488</v>
      </c>
      <c r="M31" s="56">
        <v>162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CA73-2961-4D03-B207-E0AC6CFC691D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472" t="s">
        <v>326</v>
      </c>
      <c r="B1" s="472"/>
      <c r="C1" s="472"/>
      <c r="D1" s="472"/>
      <c r="E1" s="472" t="s">
        <v>64</v>
      </c>
      <c r="F1" s="472"/>
      <c r="G1" s="472"/>
      <c r="H1" s="472"/>
      <c r="I1" s="472"/>
      <c r="J1" s="472" t="s">
        <v>65</v>
      </c>
      <c r="K1" s="472"/>
      <c r="L1" s="472"/>
      <c r="M1" s="472"/>
    </row>
    <row r="2" spans="1:13">
      <c r="A2" s="472"/>
      <c r="B2" s="472"/>
      <c r="C2" s="472"/>
      <c r="D2" s="472"/>
      <c r="E2" s="472" t="s">
        <v>66</v>
      </c>
      <c r="F2" s="472"/>
      <c r="G2" s="472"/>
      <c r="H2" s="472" t="s">
        <v>67</v>
      </c>
      <c r="I2" s="472" t="s">
        <v>68</v>
      </c>
      <c r="J2" s="472" t="s">
        <v>69</v>
      </c>
      <c r="K2" s="472" t="s">
        <v>70</v>
      </c>
      <c r="L2" s="472" t="s">
        <v>68</v>
      </c>
      <c r="M2" s="472" t="s">
        <v>71</v>
      </c>
    </row>
    <row r="3" spans="1:13" ht="24">
      <c r="A3" s="472"/>
      <c r="B3" s="472"/>
      <c r="C3" s="472"/>
      <c r="D3" s="472"/>
      <c r="E3" s="210" t="s">
        <v>72</v>
      </c>
      <c r="F3" s="210" t="s">
        <v>73</v>
      </c>
      <c r="G3" s="210" t="s">
        <v>74</v>
      </c>
      <c r="H3" s="472"/>
      <c r="I3" s="472"/>
      <c r="J3" s="472"/>
      <c r="K3" s="472"/>
      <c r="L3" s="472"/>
      <c r="M3" s="472"/>
    </row>
    <row r="4" spans="1:13">
      <c r="A4" s="211"/>
      <c r="B4" s="212"/>
      <c r="C4" s="213"/>
      <c r="D4" s="214">
        <v>13</v>
      </c>
      <c r="E4" s="215">
        <v>177</v>
      </c>
      <c r="F4" s="215">
        <v>0</v>
      </c>
      <c r="G4" s="216">
        <v>177</v>
      </c>
      <c r="H4" s="217">
        <v>0</v>
      </c>
      <c r="I4" s="216">
        <v>177</v>
      </c>
      <c r="J4" s="218">
        <v>148</v>
      </c>
      <c r="K4" s="218">
        <v>20</v>
      </c>
      <c r="L4" s="219">
        <v>168</v>
      </c>
      <c r="M4" s="218">
        <v>23</v>
      </c>
    </row>
    <row r="5" spans="1:13">
      <c r="A5" s="220" t="s">
        <v>75</v>
      </c>
      <c r="B5" s="221" t="s">
        <v>76</v>
      </c>
      <c r="C5" s="213"/>
      <c r="D5" s="214">
        <v>12</v>
      </c>
      <c r="E5" s="215">
        <v>45</v>
      </c>
      <c r="F5" s="215">
        <v>0</v>
      </c>
      <c r="G5" s="216">
        <v>45</v>
      </c>
      <c r="H5" s="217">
        <v>0</v>
      </c>
      <c r="I5" s="216">
        <v>45</v>
      </c>
      <c r="J5" s="218">
        <v>2</v>
      </c>
      <c r="K5" s="218">
        <v>5</v>
      </c>
      <c r="L5" s="219">
        <v>7</v>
      </c>
      <c r="M5" s="218">
        <v>9</v>
      </c>
    </row>
    <row r="6" spans="1:13">
      <c r="A6" s="220" t="s">
        <v>77</v>
      </c>
      <c r="B6" s="222"/>
      <c r="C6" s="223" t="s">
        <v>78</v>
      </c>
      <c r="D6" s="214">
        <v>11</v>
      </c>
      <c r="E6" s="215">
        <v>25</v>
      </c>
      <c r="F6" s="215">
        <v>0</v>
      </c>
      <c r="G6" s="216">
        <v>25</v>
      </c>
      <c r="H6" s="217">
        <v>0</v>
      </c>
      <c r="I6" s="216">
        <v>25</v>
      </c>
      <c r="J6" s="218">
        <v>1</v>
      </c>
      <c r="K6" s="218">
        <v>0</v>
      </c>
      <c r="L6" s="219">
        <v>1</v>
      </c>
      <c r="M6" s="218">
        <v>0</v>
      </c>
    </row>
    <row r="7" spans="1:13">
      <c r="A7" s="220" t="s">
        <v>75</v>
      </c>
      <c r="B7" s="221"/>
      <c r="C7" s="223" t="s">
        <v>79</v>
      </c>
      <c r="D7" s="214">
        <v>10</v>
      </c>
      <c r="E7" s="215">
        <v>23</v>
      </c>
      <c r="F7" s="215">
        <v>0</v>
      </c>
      <c r="G7" s="216">
        <v>23</v>
      </c>
      <c r="H7" s="217">
        <v>0</v>
      </c>
      <c r="I7" s="216">
        <v>23</v>
      </c>
      <c r="J7" s="218">
        <v>0</v>
      </c>
      <c r="K7" s="218">
        <v>0</v>
      </c>
      <c r="L7" s="219">
        <v>0</v>
      </c>
      <c r="M7" s="218">
        <v>0</v>
      </c>
    </row>
    <row r="8" spans="1:13">
      <c r="A8" s="220" t="s">
        <v>80</v>
      </c>
      <c r="B8" s="221"/>
      <c r="C8" s="223" t="s">
        <v>81</v>
      </c>
      <c r="D8" s="214">
        <v>9</v>
      </c>
      <c r="E8" s="215">
        <v>29</v>
      </c>
      <c r="F8" s="215">
        <v>0</v>
      </c>
      <c r="G8" s="216">
        <v>29</v>
      </c>
      <c r="H8" s="217">
        <v>0</v>
      </c>
      <c r="I8" s="216">
        <v>29</v>
      </c>
      <c r="J8" s="218">
        <v>2</v>
      </c>
      <c r="K8" s="218">
        <v>0</v>
      </c>
      <c r="L8" s="219">
        <v>2</v>
      </c>
      <c r="M8" s="218">
        <v>0</v>
      </c>
    </row>
    <row r="9" spans="1:13">
      <c r="A9" s="220" t="s">
        <v>82</v>
      </c>
      <c r="B9" s="221" t="s">
        <v>83</v>
      </c>
      <c r="C9" s="223" t="s">
        <v>84</v>
      </c>
      <c r="D9" s="214">
        <v>8</v>
      </c>
      <c r="E9" s="215">
        <v>22</v>
      </c>
      <c r="F9" s="215">
        <v>0</v>
      </c>
      <c r="G9" s="216">
        <v>22</v>
      </c>
      <c r="H9" s="217">
        <v>0</v>
      </c>
      <c r="I9" s="216">
        <v>22</v>
      </c>
      <c r="J9" s="218">
        <v>0</v>
      </c>
      <c r="K9" s="218">
        <v>0</v>
      </c>
      <c r="L9" s="219">
        <v>0</v>
      </c>
      <c r="M9" s="218">
        <v>0</v>
      </c>
    </row>
    <row r="10" spans="1:13">
      <c r="A10" s="220" t="s">
        <v>78</v>
      </c>
      <c r="B10" s="221"/>
      <c r="C10" s="223" t="s">
        <v>85</v>
      </c>
      <c r="D10" s="214">
        <v>7</v>
      </c>
      <c r="E10" s="215">
        <v>2</v>
      </c>
      <c r="F10" s="215">
        <v>0</v>
      </c>
      <c r="G10" s="216">
        <v>2</v>
      </c>
      <c r="H10" s="217">
        <v>0</v>
      </c>
      <c r="I10" s="216">
        <v>2</v>
      </c>
      <c r="J10" s="218">
        <v>0</v>
      </c>
      <c r="K10" s="218">
        <v>1</v>
      </c>
      <c r="L10" s="219">
        <v>1</v>
      </c>
      <c r="M10" s="218">
        <v>1</v>
      </c>
    </row>
    <row r="11" spans="1:13">
      <c r="A11" s="220" t="s">
        <v>86</v>
      </c>
      <c r="B11" s="222"/>
      <c r="C11" s="223" t="s">
        <v>82</v>
      </c>
      <c r="D11" s="214">
        <v>6</v>
      </c>
      <c r="E11" s="215">
        <v>1</v>
      </c>
      <c r="F11" s="215">
        <v>0</v>
      </c>
      <c r="G11" s="216">
        <v>1</v>
      </c>
      <c r="H11" s="217">
        <v>0</v>
      </c>
      <c r="I11" s="216">
        <v>1</v>
      </c>
      <c r="J11" s="218">
        <v>1</v>
      </c>
      <c r="K11" s="218">
        <v>0</v>
      </c>
      <c r="L11" s="219">
        <v>1</v>
      </c>
      <c r="M11" s="218">
        <v>0</v>
      </c>
    </row>
    <row r="12" spans="1:13">
      <c r="A12" s="220" t="s">
        <v>75</v>
      </c>
      <c r="B12" s="221"/>
      <c r="C12" s="223" t="s">
        <v>87</v>
      </c>
      <c r="D12" s="214">
        <v>5</v>
      </c>
      <c r="E12" s="215">
        <v>2</v>
      </c>
      <c r="F12" s="215">
        <v>0</v>
      </c>
      <c r="G12" s="216">
        <v>2</v>
      </c>
      <c r="H12" s="217">
        <v>0</v>
      </c>
      <c r="I12" s="216">
        <v>2</v>
      </c>
      <c r="J12" s="218">
        <v>1</v>
      </c>
      <c r="K12" s="218">
        <v>0</v>
      </c>
      <c r="L12" s="219">
        <v>1</v>
      </c>
      <c r="M12" s="218">
        <v>0</v>
      </c>
    </row>
    <row r="13" spans="1:13">
      <c r="A13" s="220"/>
      <c r="B13" s="221"/>
      <c r="C13" s="223" t="s">
        <v>85</v>
      </c>
      <c r="D13" s="214">
        <v>4</v>
      </c>
      <c r="E13" s="215">
        <v>0</v>
      </c>
      <c r="F13" s="215">
        <v>0</v>
      </c>
      <c r="G13" s="216">
        <v>0</v>
      </c>
      <c r="H13" s="217">
        <v>0</v>
      </c>
      <c r="I13" s="216">
        <v>0</v>
      </c>
      <c r="J13" s="218">
        <v>0</v>
      </c>
      <c r="K13" s="218">
        <v>0</v>
      </c>
      <c r="L13" s="219">
        <v>0</v>
      </c>
      <c r="M13" s="218">
        <v>0</v>
      </c>
    </row>
    <row r="14" spans="1:13">
      <c r="A14" s="220"/>
      <c r="B14" s="221" t="s">
        <v>75</v>
      </c>
      <c r="C14" s="213"/>
      <c r="D14" s="214">
        <v>3</v>
      </c>
      <c r="E14" s="215">
        <v>0</v>
      </c>
      <c r="F14" s="215">
        <v>4</v>
      </c>
      <c r="G14" s="216">
        <v>4</v>
      </c>
      <c r="H14" s="217">
        <v>0</v>
      </c>
      <c r="I14" s="216">
        <v>4</v>
      </c>
      <c r="J14" s="218">
        <v>0</v>
      </c>
      <c r="K14" s="218">
        <v>0</v>
      </c>
      <c r="L14" s="219">
        <v>0</v>
      </c>
      <c r="M14" s="218">
        <v>0</v>
      </c>
    </row>
    <row r="15" spans="1:13">
      <c r="A15" s="220"/>
      <c r="B15" s="221"/>
      <c r="C15" s="213"/>
      <c r="D15" s="214">
        <v>2</v>
      </c>
      <c r="E15" s="215">
        <v>0</v>
      </c>
      <c r="F15" s="215">
        <v>2</v>
      </c>
      <c r="G15" s="216">
        <v>2</v>
      </c>
      <c r="H15" s="217">
        <v>0</v>
      </c>
      <c r="I15" s="216">
        <v>2</v>
      </c>
      <c r="J15" s="218">
        <v>0</v>
      </c>
      <c r="K15" s="218">
        <v>0</v>
      </c>
      <c r="L15" s="219">
        <v>0</v>
      </c>
      <c r="M15" s="218">
        <v>0</v>
      </c>
    </row>
    <row r="16" spans="1:13">
      <c r="A16" s="224"/>
      <c r="B16" s="222"/>
      <c r="C16" s="213"/>
      <c r="D16" s="211">
        <v>1</v>
      </c>
      <c r="E16" s="215">
        <v>0</v>
      </c>
      <c r="F16" s="215">
        <v>0</v>
      </c>
      <c r="G16" s="216">
        <v>0</v>
      </c>
      <c r="H16" s="217">
        <v>22</v>
      </c>
      <c r="I16" s="216">
        <v>22</v>
      </c>
      <c r="J16" s="218">
        <v>0</v>
      </c>
      <c r="K16" s="218">
        <v>0</v>
      </c>
      <c r="L16" s="219">
        <v>0</v>
      </c>
      <c r="M16" s="218">
        <v>0</v>
      </c>
    </row>
    <row r="17" spans="1:13">
      <c r="A17" s="473" t="s">
        <v>88</v>
      </c>
      <c r="B17" s="473"/>
      <c r="C17" s="473"/>
      <c r="D17" s="473"/>
      <c r="E17" s="216">
        <v>326</v>
      </c>
      <c r="F17" s="216">
        <v>6</v>
      </c>
      <c r="G17" s="225">
        <v>332</v>
      </c>
      <c r="H17" s="216">
        <v>22</v>
      </c>
      <c r="I17" s="225">
        <v>354</v>
      </c>
      <c r="J17" s="226">
        <v>155</v>
      </c>
      <c r="K17" s="226">
        <v>26</v>
      </c>
      <c r="L17" s="216">
        <v>181</v>
      </c>
      <c r="M17" s="216">
        <v>33</v>
      </c>
    </row>
    <row r="18" spans="1:13">
      <c r="A18" s="220"/>
      <c r="B18" s="220"/>
      <c r="C18" s="227"/>
      <c r="D18" s="224">
        <v>13</v>
      </c>
      <c r="E18" s="215">
        <v>362</v>
      </c>
      <c r="F18" s="215">
        <v>0</v>
      </c>
      <c r="G18" s="216">
        <v>362</v>
      </c>
      <c r="H18" s="217">
        <v>0</v>
      </c>
      <c r="I18" s="216">
        <v>362</v>
      </c>
      <c r="J18" s="218">
        <v>140</v>
      </c>
      <c r="K18" s="218">
        <v>30</v>
      </c>
      <c r="L18" s="228">
        <v>170</v>
      </c>
      <c r="M18" s="218">
        <v>35</v>
      </c>
    </row>
    <row r="19" spans="1:13">
      <c r="A19" s="220"/>
      <c r="B19" s="220" t="s">
        <v>76</v>
      </c>
      <c r="C19" s="227"/>
      <c r="D19" s="214">
        <v>12</v>
      </c>
      <c r="E19" s="215">
        <v>27</v>
      </c>
      <c r="F19" s="215">
        <v>0</v>
      </c>
      <c r="G19" s="216">
        <v>27</v>
      </c>
      <c r="H19" s="217">
        <v>0</v>
      </c>
      <c r="I19" s="216">
        <v>27</v>
      </c>
      <c r="J19" s="218">
        <v>1</v>
      </c>
      <c r="K19" s="218">
        <v>0</v>
      </c>
      <c r="L19" s="228">
        <v>1</v>
      </c>
      <c r="M19" s="218">
        <v>0</v>
      </c>
    </row>
    <row r="20" spans="1:13">
      <c r="A20" s="220" t="s">
        <v>86</v>
      </c>
      <c r="B20" s="224"/>
      <c r="C20" s="227"/>
      <c r="D20" s="214">
        <v>11</v>
      </c>
      <c r="E20" s="215">
        <v>23</v>
      </c>
      <c r="F20" s="215">
        <v>0</v>
      </c>
      <c r="G20" s="216">
        <v>23</v>
      </c>
      <c r="H20" s="217">
        <v>0</v>
      </c>
      <c r="I20" s="216">
        <v>23</v>
      </c>
      <c r="J20" s="218">
        <v>1</v>
      </c>
      <c r="K20" s="218">
        <v>1</v>
      </c>
      <c r="L20" s="228">
        <v>2</v>
      </c>
      <c r="M20" s="218">
        <v>1</v>
      </c>
    </row>
    <row r="21" spans="1:13">
      <c r="A21" s="220" t="s">
        <v>89</v>
      </c>
      <c r="B21" s="220"/>
      <c r="C21" s="227" t="s">
        <v>90</v>
      </c>
      <c r="D21" s="214">
        <v>10</v>
      </c>
      <c r="E21" s="215">
        <v>22</v>
      </c>
      <c r="F21" s="215">
        <v>0</v>
      </c>
      <c r="G21" s="216">
        <v>22</v>
      </c>
      <c r="H21" s="217">
        <v>0</v>
      </c>
      <c r="I21" s="216">
        <v>22</v>
      </c>
      <c r="J21" s="218">
        <v>2</v>
      </c>
      <c r="K21" s="218">
        <v>1</v>
      </c>
      <c r="L21" s="228">
        <v>3</v>
      </c>
      <c r="M21" s="218">
        <v>2</v>
      </c>
    </row>
    <row r="22" spans="1:13">
      <c r="A22" s="220" t="s">
        <v>76</v>
      </c>
      <c r="B22" s="220"/>
      <c r="C22" s="227" t="s">
        <v>89</v>
      </c>
      <c r="D22" s="214">
        <v>9</v>
      </c>
      <c r="E22" s="215">
        <v>22</v>
      </c>
      <c r="F22" s="215">
        <v>0</v>
      </c>
      <c r="G22" s="216">
        <v>22</v>
      </c>
      <c r="H22" s="217">
        <v>0</v>
      </c>
      <c r="I22" s="216">
        <v>22</v>
      </c>
      <c r="J22" s="218">
        <v>1</v>
      </c>
      <c r="K22" s="218">
        <v>0</v>
      </c>
      <c r="L22" s="228">
        <v>1</v>
      </c>
      <c r="M22" s="218">
        <v>0</v>
      </c>
    </row>
    <row r="23" spans="1:13">
      <c r="A23" s="220" t="s">
        <v>77</v>
      </c>
      <c r="B23" s="220" t="s">
        <v>83</v>
      </c>
      <c r="C23" s="227" t="s">
        <v>91</v>
      </c>
      <c r="D23" s="214">
        <v>8</v>
      </c>
      <c r="E23" s="215">
        <v>29</v>
      </c>
      <c r="F23" s="215">
        <v>0</v>
      </c>
      <c r="G23" s="216">
        <v>29</v>
      </c>
      <c r="H23" s="217">
        <v>0</v>
      </c>
      <c r="I23" s="216">
        <v>29</v>
      </c>
      <c r="J23" s="218">
        <v>0</v>
      </c>
      <c r="K23" s="218">
        <v>0</v>
      </c>
      <c r="L23" s="228">
        <v>0</v>
      </c>
      <c r="M23" s="218">
        <v>0</v>
      </c>
    </row>
    <row r="24" spans="1:13">
      <c r="A24" s="220" t="s">
        <v>82</v>
      </c>
      <c r="B24" s="220"/>
      <c r="C24" s="227" t="s">
        <v>82</v>
      </c>
      <c r="D24" s="214">
        <v>7</v>
      </c>
      <c r="E24" s="215">
        <v>2</v>
      </c>
      <c r="F24" s="215">
        <v>0</v>
      </c>
      <c r="G24" s="216">
        <v>2</v>
      </c>
      <c r="H24" s="217">
        <v>0</v>
      </c>
      <c r="I24" s="216">
        <v>2</v>
      </c>
      <c r="J24" s="218">
        <v>0</v>
      </c>
      <c r="K24" s="218">
        <v>2</v>
      </c>
      <c r="L24" s="228">
        <v>2</v>
      </c>
      <c r="M24" s="218">
        <v>3</v>
      </c>
    </row>
    <row r="25" spans="1:13">
      <c r="A25" s="220" t="s">
        <v>76</v>
      </c>
      <c r="B25" s="220"/>
      <c r="C25" s="227" t="s">
        <v>87</v>
      </c>
      <c r="D25" s="214">
        <v>6</v>
      </c>
      <c r="E25" s="215">
        <v>2</v>
      </c>
      <c r="F25" s="215">
        <v>0</v>
      </c>
      <c r="G25" s="216">
        <v>2</v>
      </c>
      <c r="H25" s="217">
        <v>0</v>
      </c>
      <c r="I25" s="216">
        <v>2</v>
      </c>
      <c r="J25" s="218">
        <v>1</v>
      </c>
      <c r="K25" s="218">
        <v>1</v>
      </c>
      <c r="L25" s="228">
        <v>2</v>
      </c>
      <c r="M25" s="218">
        <v>2</v>
      </c>
    </row>
    <row r="26" spans="1:13">
      <c r="A26" s="220" t="s">
        <v>87</v>
      </c>
      <c r="B26" s="211"/>
      <c r="C26" s="227"/>
      <c r="D26" s="214">
        <v>5</v>
      </c>
      <c r="E26" s="215">
        <v>0</v>
      </c>
      <c r="F26" s="215">
        <v>0</v>
      </c>
      <c r="G26" s="216">
        <v>0</v>
      </c>
      <c r="H26" s="217">
        <v>0</v>
      </c>
      <c r="I26" s="216">
        <v>0</v>
      </c>
      <c r="J26" s="218">
        <v>0</v>
      </c>
      <c r="K26" s="218">
        <v>0</v>
      </c>
      <c r="L26" s="228">
        <v>0</v>
      </c>
      <c r="M26" s="218">
        <v>0</v>
      </c>
    </row>
    <row r="27" spans="1:13">
      <c r="A27" s="220"/>
      <c r="B27" s="220"/>
      <c r="C27" s="227"/>
      <c r="D27" s="214">
        <v>4</v>
      </c>
      <c r="E27" s="215">
        <v>0</v>
      </c>
      <c r="F27" s="215">
        <v>0</v>
      </c>
      <c r="G27" s="216">
        <v>0</v>
      </c>
      <c r="H27" s="217">
        <v>0</v>
      </c>
      <c r="I27" s="216">
        <v>0</v>
      </c>
      <c r="J27" s="218">
        <v>0</v>
      </c>
      <c r="K27" s="218">
        <v>0</v>
      </c>
      <c r="L27" s="228">
        <v>0</v>
      </c>
      <c r="M27" s="218">
        <v>0</v>
      </c>
    </row>
    <row r="28" spans="1:13">
      <c r="A28" s="220"/>
      <c r="B28" s="220" t="s">
        <v>75</v>
      </c>
      <c r="C28" s="227"/>
      <c r="D28" s="214">
        <v>3</v>
      </c>
      <c r="E28" s="215">
        <v>0</v>
      </c>
      <c r="F28" s="215">
        <v>11</v>
      </c>
      <c r="G28" s="216">
        <v>11</v>
      </c>
      <c r="H28" s="217">
        <v>0</v>
      </c>
      <c r="I28" s="216">
        <v>11</v>
      </c>
      <c r="J28" s="218">
        <v>0</v>
      </c>
      <c r="K28" s="218">
        <v>0</v>
      </c>
      <c r="L28" s="228">
        <v>0</v>
      </c>
      <c r="M28" s="218">
        <v>0</v>
      </c>
    </row>
    <row r="29" spans="1:13">
      <c r="A29" s="220"/>
      <c r="B29" s="220"/>
      <c r="C29" s="227"/>
      <c r="D29" s="214">
        <v>2</v>
      </c>
      <c r="E29" s="215">
        <v>0</v>
      </c>
      <c r="F29" s="215">
        <v>5</v>
      </c>
      <c r="G29" s="216">
        <v>5</v>
      </c>
      <c r="H29" s="217">
        <v>0</v>
      </c>
      <c r="I29" s="216">
        <v>5</v>
      </c>
      <c r="J29" s="218">
        <v>0</v>
      </c>
      <c r="K29" s="218">
        <v>2</v>
      </c>
      <c r="L29" s="228">
        <v>2</v>
      </c>
      <c r="M29" s="218">
        <v>2</v>
      </c>
    </row>
    <row r="30" spans="1:13">
      <c r="A30" s="224"/>
      <c r="B30" s="224"/>
      <c r="C30" s="227"/>
      <c r="D30" s="211">
        <v>1</v>
      </c>
      <c r="E30" s="215">
        <v>0</v>
      </c>
      <c r="F30" s="215">
        <v>1</v>
      </c>
      <c r="G30" s="216">
        <v>1</v>
      </c>
      <c r="H30" s="217">
        <v>56</v>
      </c>
      <c r="I30" s="216">
        <v>57</v>
      </c>
      <c r="J30" s="218">
        <v>0</v>
      </c>
      <c r="K30" s="218">
        <v>1</v>
      </c>
      <c r="L30" s="228">
        <v>1</v>
      </c>
      <c r="M30" s="218">
        <v>1</v>
      </c>
    </row>
    <row r="31" spans="1:13">
      <c r="A31" s="473" t="s">
        <v>92</v>
      </c>
      <c r="B31" s="473"/>
      <c r="C31" s="473"/>
      <c r="D31" s="473"/>
      <c r="E31" s="226">
        <v>489</v>
      </c>
      <c r="F31" s="216">
        <v>17</v>
      </c>
      <c r="G31" s="229">
        <v>506</v>
      </c>
      <c r="H31" s="216">
        <v>56</v>
      </c>
      <c r="I31" s="225">
        <v>562</v>
      </c>
      <c r="J31" s="226">
        <v>146</v>
      </c>
      <c r="K31" s="216">
        <v>38</v>
      </c>
      <c r="L31" s="225">
        <v>184</v>
      </c>
      <c r="M31" s="226">
        <v>46</v>
      </c>
    </row>
  </sheetData>
  <mergeCells count="12">
    <mergeCell ref="M2:M3"/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SOBREPOSIÇAO</vt:lpstr>
      <vt:lpstr>TOTALIZADO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 21</vt:lpstr>
      <vt:lpstr>TRT 22</vt:lpstr>
      <vt:lpstr>TRT 23</vt:lpstr>
      <vt:lpstr>TRT 24</vt:lpstr>
      <vt:lpstr>Planilha7</vt:lpstr>
      <vt:lpstr>Planilha8</vt:lpstr>
      <vt:lpstr>Planilha9</vt:lpstr>
      <vt:lpstr>Planilha10</vt:lpstr>
      <vt:lpstr>Planilha11</vt:lpstr>
      <vt:lpstr>Planilha12</vt:lpstr>
      <vt:lpstr>Planilha3</vt:lpstr>
      <vt:lpstr>Planilha4</vt:lpstr>
      <vt:lpstr>TRT21</vt:lpstr>
      <vt:lpstr>TRT22</vt:lpstr>
      <vt:lpstr>TRT23</vt:lpstr>
      <vt:lpstr>TRT24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 Pinheiro</dc:creator>
  <cp:lastModifiedBy>Amauri Pinheiro</cp:lastModifiedBy>
  <dcterms:created xsi:type="dcterms:W3CDTF">2021-07-31T04:31:59Z</dcterms:created>
  <dcterms:modified xsi:type="dcterms:W3CDTF">2021-08-17T14:12:07Z</dcterms:modified>
</cp:coreProperties>
</file>